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290" windowHeight="997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134" i="1" l="1"/>
  <c r="E134" i="1"/>
  <c r="E4" i="1" l="1"/>
  <c r="E5" i="1"/>
  <c r="E6" i="1"/>
  <c r="C7" i="1"/>
  <c r="D7" i="1"/>
  <c r="D16" i="1" s="1"/>
  <c r="E8" i="1"/>
  <c r="E9" i="1"/>
  <c r="E10" i="1"/>
  <c r="E11" i="1"/>
  <c r="C13" i="1"/>
  <c r="C16" i="1" s="1"/>
  <c r="D13" i="1"/>
  <c r="E14" i="1"/>
  <c r="E15" i="1"/>
  <c r="E13" i="1" s="1"/>
  <c r="G87" i="1"/>
  <c r="I87" i="1" s="1"/>
  <c r="G88" i="1"/>
  <c r="I88" i="1" s="1"/>
  <c r="G89" i="1"/>
  <c r="I89" i="1" s="1"/>
  <c r="G90" i="1"/>
  <c r="I90" i="1" s="1"/>
  <c r="G91" i="1"/>
  <c r="I92" i="1"/>
  <c r="I94" i="1"/>
  <c r="D96" i="1"/>
  <c r="E96" i="1"/>
  <c r="F96" i="1"/>
  <c r="G96" i="1"/>
  <c r="H96" i="1"/>
  <c r="G105" i="1"/>
  <c r="I105" i="1"/>
  <c r="G106" i="1"/>
  <c r="I106" i="1"/>
  <c r="G107" i="1"/>
  <c r="I107" i="1" s="1"/>
  <c r="I119" i="1" s="1"/>
  <c r="G108" i="1"/>
  <c r="I108" i="1"/>
  <c r="G109" i="1"/>
  <c r="I109" i="1"/>
  <c r="G110" i="1"/>
  <c r="I110" i="1"/>
  <c r="G111" i="1"/>
  <c r="I111" i="1"/>
  <c r="G112" i="1"/>
  <c r="I112" i="1"/>
  <c r="G113" i="1"/>
  <c r="I113" i="1"/>
  <c r="G114" i="1"/>
  <c r="I114" i="1"/>
  <c r="G115" i="1"/>
  <c r="I115" i="1"/>
  <c r="G116" i="1"/>
  <c r="I116" i="1"/>
  <c r="G117" i="1"/>
  <c r="I117" i="1"/>
  <c r="G118" i="1"/>
  <c r="I118" i="1"/>
  <c r="D119" i="1"/>
  <c r="E119" i="1"/>
  <c r="F119" i="1"/>
  <c r="G119" i="1"/>
  <c r="H119" i="1"/>
  <c r="I126" i="1"/>
  <c r="G127" i="1"/>
  <c r="I127" i="1" s="1"/>
  <c r="G128" i="1"/>
  <c r="I128" i="1" s="1"/>
  <c r="I129" i="1"/>
  <c r="G130" i="1"/>
  <c r="I130" i="1"/>
  <c r="G131" i="1"/>
  <c r="I131" i="1"/>
  <c r="G132" i="1"/>
  <c r="I132" i="1"/>
  <c r="I133" i="1"/>
  <c r="D134" i="1"/>
  <c r="H134" i="1"/>
  <c r="E143" i="1"/>
  <c r="E144" i="1"/>
  <c r="E145" i="1"/>
  <c r="E146" i="1"/>
  <c r="E147" i="1"/>
  <c r="C148" i="1"/>
  <c r="D148" i="1"/>
  <c r="E148" i="1" l="1"/>
  <c r="E7" i="1"/>
  <c r="I134" i="1"/>
  <c r="E16" i="1"/>
  <c r="I96" i="1"/>
  <c r="G134" i="1"/>
</calcChain>
</file>

<file path=xl/sharedStrings.xml><?xml version="1.0" encoding="utf-8"?>
<sst xmlns="http://schemas.openxmlformats.org/spreadsheetml/2006/main" count="228" uniqueCount="146">
  <si>
    <t>Cargo</t>
  </si>
  <si>
    <t>Ocupados</t>
  </si>
  <si>
    <t>Disponíveis</t>
  </si>
  <si>
    <t>Total</t>
  </si>
  <si>
    <t>Conselheiro</t>
  </si>
  <si>
    <t>Auditor</t>
  </si>
  <si>
    <t>Procurador Especial de Contas</t>
  </si>
  <si>
    <t>Cargos efetivos</t>
  </si>
  <si>
    <t xml:space="preserve">       Auditor de Controle Externo</t>
  </si>
  <si>
    <t xml:space="preserve">       Assistente Técnico</t>
  </si>
  <si>
    <t xml:space="preserve">       Auxiliar de Serviços</t>
  </si>
  <si>
    <r>
      <t xml:space="preserve">       </t>
    </r>
    <r>
      <rPr>
        <sz val="10"/>
        <color theme="1"/>
        <rFont val="Arial"/>
        <family val="2"/>
      </rPr>
      <t>Analista Administrativo</t>
    </r>
  </si>
  <si>
    <t>Cargos de Gabinete</t>
  </si>
  <si>
    <t>Cargos comissionados</t>
  </si>
  <si>
    <t xml:space="preserve">        Chefias</t>
  </si>
  <si>
    <t xml:space="preserve">        Assessoramento</t>
  </si>
  <si>
    <t>TOTAL GERAL</t>
  </si>
  <si>
    <t>1 QUADRO GERAL DE OCUPAÇÃO</t>
  </si>
  <si>
    <t>Estabilizados</t>
  </si>
  <si>
    <t>Efetivos do TCEES ocupando cargo comissionado</t>
  </si>
  <si>
    <t>Efetivos de outros órgãos ocupando cargo comissionado</t>
  </si>
  <si>
    <t>2 DETALHAMENTO</t>
  </si>
  <si>
    <t xml:space="preserve">2.1 CONSELHEIROS, PROCURADORES E AUDITORES </t>
  </si>
  <si>
    <t>Subsídio (R$)</t>
  </si>
  <si>
    <t>Lei de criação</t>
  </si>
  <si>
    <t>Lei nº 1287/1957, revogada pela Lei nº 1934/1964</t>
  </si>
  <si>
    <t>Lei Complementar nº 451/2008</t>
  </si>
  <si>
    <t xml:space="preserve"> 2.2 CARGOS EFETIVOS</t>
  </si>
  <si>
    <t>Vencimento</t>
  </si>
  <si>
    <t>Auditor de Controle Externo</t>
  </si>
  <si>
    <t>Ver TABELAS 1 e 2</t>
  </si>
  <si>
    <t>Resolução ALES nº 1590/1991 e LC nº 622/2012</t>
  </si>
  <si>
    <t>Assistente Técnico</t>
  </si>
  <si>
    <t>Ver TABELA 1</t>
  </si>
  <si>
    <t>Resolução ALES nº 1590/1991</t>
  </si>
  <si>
    <t>Auxiliar de Serviços</t>
  </si>
  <si>
    <t>Analista Administrativo</t>
  </si>
  <si>
    <t>Ver TABELA 3</t>
  </si>
  <si>
    <t>Lei Complementar nº 660/2012</t>
  </si>
  <si>
    <t>PADRÕES</t>
  </si>
  <si>
    <t>CARGOS EFETIVOS</t>
  </si>
  <si>
    <t>FAIXAS</t>
  </si>
  <si>
    <t>Auxiliar de Serviços I</t>
  </si>
  <si>
    <t>Auxiliar de Serviços II</t>
  </si>
  <si>
    <t>Auxiliar de Serviços III</t>
  </si>
  <si>
    <t>Assistente Técnico I</t>
  </si>
  <si>
    <t>Assistente Técnico II</t>
  </si>
  <si>
    <t>Assistente Técnico III</t>
  </si>
  <si>
    <t>REFERÊNCIAS</t>
  </si>
  <si>
    <t>CARGO EFETIVO</t>
  </si>
  <si>
    <t>NÍVEIS</t>
  </si>
  <si>
    <t>I</t>
  </si>
  <si>
    <t>II</t>
  </si>
  <si>
    <t>III</t>
  </si>
  <si>
    <t>TABELA 2 - SUBSÍDIOS DO CARGO DE AUDITOR DE CONTROLE EXTERNO (continuação)</t>
  </si>
  <si>
    <t>IV</t>
  </si>
  <si>
    <t>TABELA 3 - SUBSÍDIOS DO CARGO DE ANALISTA ADMINISTRATIVO (continuação)</t>
  </si>
  <si>
    <t>2.3 CARGOS DE GABINETE</t>
  </si>
  <si>
    <t>Dispo-</t>
  </si>
  <si>
    <t>níveis</t>
  </si>
  <si>
    <t>Vencimento (R$)</t>
  </si>
  <si>
    <t>Efetivo</t>
  </si>
  <si>
    <t>TCEES</t>
  </si>
  <si>
    <t>Efetivo outro órgão</t>
  </si>
  <si>
    <t>Sem vínculo</t>
  </si>
  <si>
    <t>efetivo</t>
  </si>
  <si>
    <t>Chefe de Gabinete de Conselheiro</t>
  </si>
  <si>
    <t>Resolução ALES nº 1996/2001</t>
  </si>
  <si>
    <t>Chefe Adjunto de Gabinete de Conselheiro</t>
  </si>
  <si>
    <t>LC nº 660/2012</t>
  </si>
  <si>
    <t>Assessor de Nível Superior de Gabinete</t>
  </si>
  <si>
    <t>Auxiliar de Gabinete</t>
  </si>
  <si>
    <t>Adjunto de Gabinete</t>
  </si>
  <si>
    <t>Chefe de Gabinete de Auditor e Procurador de Contas</t>
  </si>
  <si>
    <t>Assessor de Nível Superior de Auditor e Procurador de Contas</t>
  </si>
  <si>
    <t>TOTAL</t>
  </si>
  <si>
    <t>2.4 CARGOS COMISSIONADOS</t>
  </si>
  <si>
    <t xml:space="preserve">2.4.1 CARGOS DE CHEFIA </t>
  </si>
  <si>
    <t>Chefe de Gabinete da Presidência</t>
  </si>
  <si>
    <t>Resolução ALES nº 1653/1993</t>
  </si>
  <si>
    <t>Diretor Geral de Secretaria</t>
  </si>
  <si>
    <t>Lei nº 3230/1978</t>
  </si>
  <si>
    <t>Diretor Adjunto de Secretaria</t>
  </si>
  <si>
    <t>Lei nº 4384/1990. LC nº 660/2012 alterou a denominação</t>
  </si>
  <si>
    <t>Secretário Geral das Sessões</t>
  </si>
  <si>
    <t>Resolução ALES nº 1590/1991 e Resolução ALES nº 1623/1992</t>
  </si>
  <si>
    <t>Secretário Adjunto das Sessões</t>
  </si>
  <si>
    <t>Lei nº 8065/2005. LC nº 660/2012 alterou a denominação</t>
  </si>
  <si>
    <t>Secretário Geral do Ministério Público Especial de Contas</t>
  </si>
  <si>
    <t>Resolução ALES nº 1653/1993 e Resolução ALES nº 1710/1994</t>
  </si>
  <si>
    <t>Secretário Geral Administrativo</t>
  </si>
  <si>
    <t>LC nº 1590/1991. LC nº 660/2012 alterou a denominação</t>
  </si>
  <si>
    <t>Secretário Geral de Controle Externo</t>
  </si>
  <si>
    <t>Secretário Adjunto de Controle Externo</t>
  </si>
  <si>
    <t>Lei nº 7722/2004. LC nº 660/2012 alterou a denominação</t>
  </si>
  <si>
    <t>Chefe da Consultoria Jurídica</t>
  </si>
  <si>
    <t>Lei nº 7722/2004</t>
  </si>
  <si>
    <t>Secretário de Controle Externo</t>
  </si>
  <si>
    <t>Secretário Administrativo</t>
  </si>
  <si>
    <t>Secretário da Escola de Contas</t>
  </si>
  <si>
    <t>Chefe da Assessoria de Comunicação</t>
  </si>
  <si>
    <t xml:space="preserve">2.4.2 CARGOS DE ASSESSORIA </t>
  </si>
  <si>
    <t>Consultor Jurídico</t>
  </si>
  <si>
    <t>Resolução ALES nº 1653/93</t>
  </si>
  <si>
    <t>Consultor de Finanças Públicas</t>
  </si>
  <si>
    <t xml:space="preserve">Lei nº 3230/1978 </t>
  </si>
  <si>
    <t>Inspetor</t>
  </si>
  <si>
    <t>Lei nº 4384/1990 (extinção dos cargos na vacância segundo LC nº 660/2012)</t>
  </si>
  <si>
    <t>Assessor de Controle Externo</t>
  </si>
  <si>
    <t>Resolução ALES nº 1590/1991 e Resolução ALES nº 1623/1992 (extinção de 10 cargos na vacância segundo LC nº 660/2012)</t>
  </si>
  <si>
    <t>Assessor de Nível Superior  (Sessões e Câmaras)</t>
  </si>
  <si>
    <t>Assessor Especial da Presidência</t>
  </si>
  <si>
    <t>Assessor de Comunicação</t>
  </si>
  <si>
    <t>Adjunto Operativo</t>
  </si>
  <si>
    <t>Lei nº 3243/1972 e Resolução ALES nº 1653/1993</t>
  </si>
  <si>
    <t>2.5 ESTABILIZADOS</t>
  </si>
  <si>
    <t>Servidores estabilizados por força do art. 19 do Ato das Disposições Transitórias da CF 1988</t>
  </si>
  <si>
    <t>3  FUNÇÕES GRATIFICADAS</t>
  </si>
  <si>
    <t>Função Gratificada (*)</t>
  </si>
  <si>
    <t>Ocupadas</t>
  </si>
  <si>
    <t>FG1 (45%)</t>
  </si>
  <si>
    <t>Resolução ALES nº 1.882/1997 (30 FG) e LC nº 660/2012 (acresceu 17 FG)</t>
  </si>
  <si>
    <t>FG2 (40%)</t>
  </si>
  <si>
    <t>FG3 (35%)</t>
  </si>
  <si>
    <t>FG4 (30%)</t>
  </si>
  <si>
    <t>FG5 (25%)</t>
  </si>
  <si>
    <t xml:space="preserve"> (*) percentuais calculados sobre o valor do vencimento do cargo de Diretor Geral de Secretaria</t>
  </si>
  <si>
    <t>Dúvidas e sugestões: transparencia@tce.es.gov.br</t>
  </si>
  <si>
    <t>Fonte: 3ª Secretaria Administrativa (3ª SAD)</t>
  </si>
  <si>
    <t xml:space="preserve"> </t>
  </si>
  <si>
    <t>A</t>
  </si>
  <si>
    <t>B</t>
  </si>
  <si>
    <t>C</t>
  </si>
  <si>
    <t>D</t>
  </si>
  <si>
    <t>E</t>
  </si>
  <si>
    <t>F</t>
  </si>
  <si>
    <t>Controlador de Recursos Públicos I</t>
  </si>
  <si>
    <t>G</t>
  </si>
  <si>
    <t>Controlador de Recursos Públicos II</t>
  </si>
  <si>
    <t>H</t>
  </si>
  <si>
    <t>Controlador de Recursos Públicos III</t>
  </si>
  <si>
    <r>
      <t xml:space="preserve">TABELA 2 - SUBSÍDIOS DO CARGO DE AUDITOR DE CONTROLE EXTERNO  </t>
    </r>
    <r>
      <rPr>
        <b/>
        <sz val="10"/>
        <color rgb="FFFF0000"/>
        <rFont val="Arial"/>
        <family val="2"/>
      </rPr>
      <t>(Reajuste de 4,5% em 01/04/14)</t>
    </r>
  </si>
  <si>
    <r>
      <t xml:space="preserve">TABELA 3 - SUBSÍDIOS DO CARGO DE ANALISTA ADMINISTRATIVO </t>
    </r>
    <r>
      <rPr>
        <b/>
        <u/>
        <sz val="10"/>
        <color rgb="FFFF0000"/>
        <rFont val="Arial"/>
        <family val="2"/>
      </rPr>
      <t>(Reajuste de 4,5% em 01/04/14)</t>
    </r>
  </si>
  <si>
    <r>
      <t xml:space="preserve">TABELA 1 - VENCIMENTOS DOS CARGOS DE PROVIMENTO EFETIVO DO TCEES </t>
    </r>
    <r>
      <rPr>
        <b/>
        <sz val="9"/>
        <color rgb="FFFF0000"/>
        <rFont val="Arial"/>
        <family val="2"/>
      </rPr>
      <t>(Reajuste de 4,5% em 01/04/14)</t>
    </r>
  </si>
  <si>
    <t>Lei Complementar nº 621/2012</t>
  </si>
  <si>
    <t>Atualizado mensalmente. Data última atualização: 30/06/2014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</si>
</sst>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Times New Roman"/>
      <family val="1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gray125">
        <bgColor rgb="FFD9D9D9"/>
      </patternFill>
    </fill>
    <fill>
      <patternFill patternType="solid">
        <fgColor rgb="FFFFFFFF"/>
        <bgColor indexed="64"/>
      </patternFill>
    </fill>
    <fill>
      <patternFill patternType="gray125">
        <bgColor rgb="FFE5E5E5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4" borderId="9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" fontId="2" fillId="0" borderId="13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3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4" fontId="6" fillId="0" borderId="4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 wrapText="1"/>
    </xf>
    <xf numFmtId="0" fontId="2" fillId="0" borderId="3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4" fontId="2" fillId="0" borderId="26" xfId="0" applyNumberFormat="1" applyFont="1" applyBorder="1" applyAlignment="1">
      <alignment horizontal="right" vertical="center" wrapText="1"/>
    </xf>
    <xf numFmtId="4" fontId="2" fillId="0" borderId="32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vertical="center"/>
    </xf>
    <xf numFmtId="0" fontId="0" fillId="0" borderId="44" xfId="0" applyBorder="1"/>
    <xf numFmtId="0" fontId="2" fillId="4" borderId="4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" fillId="2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2"/>
    </xf>
    <xf numFmtId="0" fontId="10" fillId="0" borderId="0" xfId="0" applyFont="1"/>
    <xf numFmtId="4" fontId="6" fillId="0" borderId="0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43" fontId="12" fillId="0" borderId="0" xfId="1" applyFont="1" applyBorder="1" applyAlignment="1"/>
    <xf numFmtId="43" fontId="12" fillId="6" borderId="0" xfId="1" applyFont="1" applyFill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3" fontId="13" fillId="0" borderId="6" xfId="1" applyFont="1" applyBorder="1" applyAlignment="1"/>
    <xf numFmtId="0" fontId="13" fillId="0" borderId="39" xfId="0" applyFont="1" applyBorder="1" applyAlignment="1"/>
    <xf numFmtId="0" fontId="13" fillId="0" borderId="0" xfId="0" applyFont="1" applyAlignment="1"/>
    <xf numFmtId="0" fontId="13" fillId="0" borderId="6" xfId="0" applyFont="1" applyBorder="1" applyAlignment="1"/>
    <xf numFmtId="0" fontId="13" fillId="0" borderId="6" xfId="0" applyFont="1" applyBorder="1" applyAlignment="1">
      <alignment horizontal="center"/>
    </xf>
    <xf numFmtId="43" fontId="13" fillId="6" borderId="6" xfId="1" applyFont="1" applyFill="1" applyBorder="1" applyAlignment="1"/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" fontId="2" fillId="0" borderId="46" xfId="0" applyNumberFormat="1" applyFont="1" applyBorder="1" applyAlignment="1">
      <alignment horizontal="right" vertical="center" wrapText="1"/>
    </xf>
    <xf numFmtId="4" fontId="2" fillId="0" borderId="39" xfId="0" applyNumberFormat="1" applyFont="1" applyBorder="1" applyAlignment="1">
      <alignment horizontal="righ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4" xfId="0" applyFont="1" applyBorder="1" applyAlignment="1">
      <alignment vertical="center" wrapText="1"/>
    </xf>
    <xf numFmtId="0" fontId="2" fillId="0" borderId="65" xfId="0" applyFont="1" applyBorder="1" applyAlignment="1">
      <alignment vertical="center" wrapText="1"/>
    </xf>
    <xf numFmtId="0" fontId="2" fillId="0" borderId="66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55" xfId="0" applyFont="1" applyBorder="1" applyAlignment="1">
      <alignment vertical="center" wrapText="1"/>
    </xf>
    <xf numFmtId="0" fontId="1" fillId="0" borderId="65" xfId="0" applyFont="1" applyBorder="1" applyAlignment="1">
      <alignment vertical="center" wrapText="1"/>
    </xf>
    <xf numFmtId="0" fontId="1" fillId="0" borderId="56" xfId="0" applyFont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4"/>
  <sheetViews>
    <sheetView tabSelected="1" view="pageLayout" topLeftCell="A4" zoomScaleNormal="100" workbookViewId="0">
      <selection activeCell="D8" sqref="D8"/>
    </sheetView>
  </sheetViews>
  <sheetFormatPr defaultRowHeight="15" x14ac:dyDescent="0.25"/>
  <cols>
    <col min="2" max="2" width="39.28515625" customWidth="1"/>
    <col min="3" max="3" width="12.5703125" customWidth="1"/>
    <col min="4" max="4" width="13.85546875" customWidth="1"/>
    <col min="5" max="5" width="13.28515625" customWidth="1"/>
    <col min="6" max="6" width="11.5703125" bestFit="1" customWidth="1"/>
    <col min="7" max="9" width="12.85546875" bestFit="1" customWidth="1"/>
    <col min="10" max="10" width="15.7109375" bestFit="1" customWidth="1"/>
    <col min="11" max="11" width="12.85546875" bestFit="1" customWidth="1"/>
  </cols>
  <sheetData>
    <row r="2" spans="2:5" ht="16.5" thickBot="1" x14ac:dyDescent="0.3">
      <c r="B2" s="12" t="s">
        <v>17</v>
      </c>
    </row>
    <row r="3" spans="2:5" ht="18" customHeight="1" thickBot="1" x14ac:dyDescent="0.3">
      <c r="B3" s="1" t="s">
        <v>0</v>
      </c>
      <c r="C3" s="2" t="s">
        <v>1</v>
      </c>
      <c r="D3" s="2" t="s">
        <v>2</v>
      </c>
      <c r="E3" s="2" t="s">
        <v>3</v>
      </c>
    </row>
    <row r="4" spans="2:5" ht="18" customHeight="1" thickBot="1" x14ac:dyDescent="0.3">
      <c r="B4" s="3" t="s">
        <v>4</v>
      </c>
      <c r="C4" s="4">
        <v>7</v>
      </c>
      <c r="D4" s="4">
        <v>0</v>
      </c>
      <c r="E4" s="4">
        <f t="shared" ref="E4:E15" si="0">SUM(C4:D4)</f>
        <v>7</v>
      </c>
    </row>
    <row r="5" spans="2:5" ht="18" customHeight="1" thickBot="1" x14ac:dyDescent="0.3">
      <c r="B5" s="3" t="s">
        <v>5</v>
      </c>
      <c r="C5" s="4">
        <v>4</v>
      </c>
      <c r="D5" s="4">
        <v>0</v>
      </c>
      <c r="E5" s="4">
        <f t="shared" si="0"/>
        <v>4</v>
      </c>
    </row>
    <row r="6" spans="2:5" ht="18" customHeight="1" thickBot="1" x14ac:dyDescent="0.3">
      <c r="B6" s="3" t="s">
        <v>6</v>
      </c>
      <c r="C6" s="4">
        <v>3</v>
      </c>
      <c r="D6" s="4">
        <v>0</v>
      </c>
      <c r="E6" s="4">
        <f t="shared" si="0"/>
        <v>3</v>
      </c>
    </row>
    <row r="7" spans="2:5" ht="18" customHeight="1" thickBot="1" x14ac:dyDescent="0.3">
      <c r="B7" s="3" t="s">
        <v>7</v>
      </c>
      <c r="C7" s="4">
        <f>SUM(C8,C9,C10,C11)</f>
        <v>271</v>
      </c>
      <c r="D7" s="4">
        <f>SUM(D8,D9,D10,D11)</f>
        <v>19</v>
      </c>
      <c r="E7" s="4">
        <f>SUM(E8,E9,E10,E11)</f>
        <v>290</v>
      </c>
    </row>
    <row r="8" spans="2:5" ht="18" customHeight="1" thickBot="1" x14ac:dyDescent="0.3">
      <c r="B8" s="5" t="s">
        <v>8</v>
      </c>
      <c r="C8" s="6">
        <v>236</v>
      </c>
      <c r="D8" s="6">
        <v>0</v>
      </c>
      <c r="E8" s="6">
        <f t="shared" si="0"/>
        <v>236</v>
      </c>
    </row>
    <row r="9" spans="2:5" ht="18" customHeight="1" thickBot="1" x14ac:dyDescent="0.3">
      <c r="B9" s="5" t="s">
        <v>9</v>
      </c>
      <c r="C9" s="6">
        <v>15</v>
      </c>
      <c r="D9" s="6">
        <v>0</v>
      </c>
      <c r="E9" s="6">
        <f t="shared" si="0"/>
        <v>15</v>
      </c>
    </row>
    <row r="10" spans="2:5" ht="18" customHeight="1" thickBot="1" x14ac:dyDescent="0.3">
      <c r="B10" s="5" t="s">
        <v>10</v>
      </c>
      <c r="C10" s="6">
        <v>17</v>
      </c>
      <c r="D10" s="6">
        <v>0</v>
      </c>
      <c r="E10" s="6">
        <f t="shared" si="0"/>
        <v>17</v>
      </c>
    </row>
    <row r="11" spans="2:5" ht="18" customHeight="1" thickBot="1" x14ac:dyDescent="0.35">
      <c r="B11" s="8" t="s">
        <v>11</v>
      </c>
      <c r="C11" s="6">
        <v>3</v>
      </c>
      <c r="D11" s="6">
        <v>19</v>
      </c>
      <c r="E11" s="6">
        <f t="shared" si="0"/>
        <v>22</v>
      </c>
    </row>
    <row r="12" spans="2:5" ht="18" customHeight="1" thickBot="1" x14ac:dyDescent="0.35">
      <c r="B12" s="8" t="s">
        <v>12</v>
      </c>
      <c r="C12" s="9">
        <v>68</v>
      </c>
      <c r="D12" s="9">
        <v>9</v>
      </c>
      <c r="E12" s="9">
        <v>77</v>
      </c>
    </row>
    <row r="13" spans="2:5" ht="18" customHeight="1" thickBot="1" x14ac:dyDescent="0.3">
      <c r="B13" s="8" t="s">
        <v>13</v>
      </c>
      <c r="C13" s="9">
        <f>SUM(C14:C15)</f>
        <v>188</v>
      </c>
      <c r="D13" s="9">
        <f>SUM(D14:D15)</f>
        <v>1</v>
      </c>
      <c r="E13" s="9">
        <f>SUM(E14,E15)</f>
        <v>189</v>
      </c>
    </row>
    <row r="14" spans="2:5" ht="18" customHeight="1" thickBot="1" x14ac:dyDescent="0.3">
      <c r="B14" s="5" t="s">
        <v>14</v>
      </c>
      <c r="C14" s="6">
        <v>26</v>
      </c>
      <c r="D14" s="6">
        <v>0</v>
      </c>
      <c r="E14" s="6">
        <f t="shared" si="0"/>
        <v>26</v>
      </c>
    </row>
    <row r="15" spans="2:5" ht="18" customHeight="1" thickBot="1" x14ac:dyDescent="0.35">
      <c r="B15" s="5" t="s">
        <v>15</v>
      </c>
      <c r="C15" s="6">
        <v>162</v>
      </c>
      <c r="D15" s="6">
        <v>1</v>
      </c>
      <c r="E15" s="6">
        <f t="shared" si="0"/>
        <v>163</v>
      </c>
    </row>
    <row r="16" spans="2:5" ht="18" customHeight="1" thickBot="1" x14ac:dyDescent="0.3">
      <c r="B16" s="10" t="s">
        <v>16</v>
      </c>
      <c r="C16" s="11">
        <f>SUM(C4,C5,C6,C7,C12,C13)</f>
        <v>541</v>
      </c>
      <c r="D16" s="11">
        <f>SUM(D4,D5,D6,D7,D12,D13,)</f>
        <v>29</v>
      </c>
      <c r="E16" s="11">
        <f>SUM(E4,E5,E6,E7,E12,E13)</f>
        <v>570</v>
      </c>
    </row>
    <row r="17" spans="2:9" ht="15.75" thickBot="1" x14ac:dyDescent="0.3"/>
    <row r="18" spans="2:9" ht="18" customHeight="1" x14ac:dyDescent="0.25">
      <c r="B18" s="219" t="s">
        <v>18</v>
      </c>
      <c r="C18" s="220"/>
      <c r="D18" s="221"/>
      <c r="E18" s="13">
        <v>15</v>
      </c>
    </row>
    <row r="19" spans="2:9" ht="18" customHeight="1" x14ac:dyDescent="0.25">
      <c r="B19" s="222" t="s">
        <v>19</v>
      </c>
      <c r="C19" s="223"/>
      <c r="D19" s="224"/>
      <c r="E19" s="14">
        <v>35</v>
      </c>
    </row>
    <row r="20" spans="2:9" ht="18" customHeight="1" thickBot="1" x14ac:dyDescent="0.3">
      <c r="B20" s="225" t="s">
        <v>20</v>
      </c>
      <c r="C20" s="226"/>
      <c r="D20" s="227"/>
      <c r="E20" s="15">
        <v>10</v>
      </c>
    </row>
    <row r="23" spans="2:9" ht="15.6" x14ac:dyDescent="0.3">
      <c r="B23" s="12" t="s">
        <v>21</v>
      </c>
    </row>
    <row r="24" spans="2:9" ht="14.45" x14ac:dyDescent="0.3">
      <c r="E24" t="s">
        <v>129</v>
      </c>
    </row>
    <row r="25" spans="2:9" thickBot="1" x14ac:dyDescent="0.35">
      <c r="B25" s="16" t="s">
        <v>22</v>
      </c>
    </row>
    <row r="26" spans="2:9" ht="18" customHeight="1" x14ac:dyDescent="0.25">
      <c r="B26" s="21" t="s">
        <v>0</v>
      </c>
      <c r="C26" s="22" t="s">
        <v>23</v>
      </c>
      <c r="D26" s="119" t="s">
        <v>24</v>
      </c>
      <c r="E26" s="120"/>
      <c r="F26" s="120"/>
      <c r="G26" s="120"/>
      <c r="H26" s="121"/>
    </row>
    <row r="27" spans="2:9" ht="18" customHeight="1" x14ac:dyDescent="0.25">
      <c r="B27" s="23" t="s">
        <v>4</v>
      </c>
      <c r="C27" s="20">
        <v>26589.68</v>
      </c>
      <c r="D27" s="233" t="s">
        <v>25</v>
      </c>
      <c r="E27" s="234"/>
      <c r="F27" s="234"/>
      <c r="G27" s="234"/>
      <c r="H27" s="235"/>
    </row>
    <row r="28" spans="2:9" ht="18" customHeight="1" x14ac:dyDescent="0.25">
      <c r="B28" s="23" t="s">
        <v>5</v>
      </c>
      <c r="C28" s="20">
        <v>25260.2</v>
      </c>
      <c r="D28" s="233" t="s">
        <v>144</v>
      </c>
      <c r="E28" s="234"/>
      <c r="F28" s="234"/>
      <c r="G28" s="234"/>
      <c r="H28" s="235"/>
    </row>
    <row r="29" spans="2:9" ht="18" customHeight="1" thickBot="1" x14ac:dyDescent="0.3">
      <c r="B29" s="24" t="s">
        <v>6</v>
      </c>
      <c r="C29" s="25">
        <v>26589.68</v>
      </c>
      <c r="D29" s="236" t="s">
        <v>26</v>
      </c>
      <c r="E29" s="237"/>
      <c r="F29" s="237"/>
      <c r="G29" s="237"/>
      <c r="H29" s="238"/>
    </row>
    <row r="31" spans="2:9" thickBot="1" x14ac:dyDescent="0.35">
      <c r="B31" s="16" t="s">
        <v>27</v>
      </c>
    </row>
    <row r="32" spans="2:9" ht="18" customHeight="1" x14ac:dyDescent="0.25">
      <c r="B32" s="21" t="s">
        <v>0</v>
      </c>
      <c r="C32" s="119" t="s">
        <v>28</v>
      </c>
      <c r="D32" s="228"/>
      <c r="E32" s="119" t="s">
        <v>24</v>
      </c>
      <c r="F32" s="120"/>
      <c r="G32" s="120"/>
      <c r="H32" s="120"/>
      <c r="I32" s="121"/>
    </row>
    <row r="33" spans="2:9" ht="18" customHeight="1" x14ac:dyDescent="0.25">
      <c r="B33" s="23" t="s">
        <v>29</v>
      </c>
      <c r="C33" s="229" t="s">
        <v>30</v>
      </c>
      <c r="D33" s="230"/>
      <c r="E33" s="213" t="s">
        <v>31</v>
      </c>
      <c r="F33" s="214"/>
      <c r="G33" s="214"/>
      <c r="H33" s="214"/>
      <c r="I33" s="215"/>
    </row>
    <row r="34" spans="2:9" ht="18" customHeight="1" x14ac:dyDescent="0.25">
      <c r="B34" s="23" t="s">
        <v>32</v>
      </c>
      <c r="C34" s="229" t="s">
        <v>33</v>
      </c>
      <c r="D34" s="230"/>
      <c r="E34" s="213" t="s">
        <v>34</v>
      </c>
      <c r="F34" s="214"/>
      <c r="G34" s="214"/>
      <c r="H34" s="214"/>
      <c r="I34" s="215"/>
    </row>
    <row r="35" spans="2:9" ht="18" customHeight="1" x14ac:dyDescent="0.25">
      <c r="B35" s="23" t="s">
        <v>35</v>
      </c>
      <c r="C35" s="229" t="s">
        <v>33</v>
      </c>
      <c r="D35" s="230"/>
      <c r="E35" s="213" t="s">
        <v>34</v>
      </c>
      <c r="F35" s="214"/>
      <c r="G35" s="214"/>
      <c r="H35" s="214"/>
      <c r="I35" s="215"/>
    </row>
    <row r="36" spans="2:9" ht="18" customHeight="1" thickBot="1" x14ac:dyDescent="0.3">
      <c r="B36" s="24" t="s">
        <v>36</v>
      </c>
      <c r="C36" s="231" t="s">
        <v>37</v>
      </c>
      <c r="D36" s="232"/>
      <c r="E36" s="216" t="s">
        <v>38</v>
      </c>
      <c r="F36" s="217"/>
      <c r="G36" s="217"/>
      <c r="H36" s="217"/>
      <c r="I36" s="218"/>
    </row>
    <row r="37" spans="2:9" ht="18" customHeight="1" x14ac:dyDescent="0.3">
      <c r="B37" s="95"/>
      <c r="C37" s="96"/>
      <c r="D37" s="96"/>
      <c r="E37" s="97"/>
      <c r="F37" s="97"/>
      <c r="G37" s="97"/>
      <c r="H37" s="97"/>
      <c r="I37" s="97"/>
    </row>
    <row r="38" spans="2:9" thickBot="1" x14ac:dyDescent="0.35"/>
    <row r="39" spans="2:9" ht="14.45" x14ac:dyDescent="0.3">
      <c r="B39" s="205" t="s">
        <v>143</v>
      </c>
      <c r="C39" s="206"/>
      <c r="D39" s="206"/>
      <c r="E39" s="206"/>
      <c r="F39" s="206"/>
      <c r="G39" s="206"/>
      <c r="H39" s="206"/>
      <c r="I39" s="207"/>
    </row>
    <row r="40" spans="2:9" x14ac:dyDescent="0.25">
      <c r="B40" s="99" t="s">
        <v>40</v>
      </c>
      <c r="C40" s="99" t="s">
        <v>41</v>
      </c>
      <c r="D40" s="99" t="s">
        <v>39</v>
      </c>
      <c r="E40" s="100"/>
      <c r="F40" s="100"/>
      <c r="G40" s="100"/>
      <c r="H40" s="100"/>
      <c r="I40" s="100"/>
    </row>
    <row r="41" spans="2:9" ht="14.45" x14ac:dyDescent="0.3">
      <c r="B41" s="101"/>
      <c r="C41" s="101"/>
      <c r="D41" s="102">
        <v>1</v>
      </c>
      <c r="E41" s="102">
        <v>2</v>
      </c>
      <c r="F41" s="102">
        <v>3</v>
      </c>
      <c r="G41" s="102">
        <v>4</v>
      </c>
      <c r="H41" s="102">
        <v>5</v>
      </c>
      <c r="I41" s="102">
        <v>6</v>
      </c>
    </row>
    <row r="42" spans="2:9" x14ac:dyDescent="0.25">
      <c r="B42" s="101" t="s">
        <v>42</v>
      </c>
      <c r="C42" s="102" t="s">
        <v>130</v>
      </c>
      <c r="D42" s="98">
        <v>1680.92</v>
      </c>
      <c r="E42" s="98">
        <v>1748.17</v>
      </c>
      <c r="F42" s="98">
        <v>1818.06</v>
      </c>
      <c r="G42" s="98">
        <v>1890.78</v>
      </c>
      <c r="H42" s="98">
        <v>1966.44</v>
      </c>
      <c r="I42" s="98">
        <v>2045.09</v>
      </c>
    </row>
    <row r="43" spans="2:9" x14ac:dyDescent="0.25">
      <c r="B43" s="101" t="s">
        <v>43</v>
      </c>
      <c r="C43" s="102" t="s">
        <v>131</v>
      </c>
      <c r="D43" s="98">
        <v>2126.87</v>
      </c>
      <c r="E43" s="98">
        <v>2211.98</v>
      </c>
      <c r="F43" s="98">
        <v>2300.4499999999998</v>
      </c>
      <c r="G43" s="98">
        <v>2392.5</v>
      </c>
      <c r="H43" s="98">
        <v>2488.13</v>
      </c>
      <c r="I43" s="98">
        <v>2587.6999999999998</v>
      </c>
    </row>
    <row r="44" spans="2:9" x14ac:dyDescent="0.25">
      <c r="B44" s="101" t="s">
        <v>44</v>
      </c>
      <c r="C44" s="102" t="s">
        <v>132</v>
      </c>
      <c r="D44" s="98">
        <v>2691.2</v>
      </c>
      <c r="E44" s="98">
        <v>2798.9</v>
      </c>
      <c r="F44" s="98">
        <v>2910.8</v>
      </c>
      <c r="G44" s="98">
        <v>3027.21</v>
      </c>
      <c r="H44" s="98">
        <v>3148.4</v>
      </c>
      <c r="I44" s="98">
        <v>3274.3</v>
      </c>
    </row>
    <row r="45" spans="2:9" x14ac:dyDescent="0.25">
      <c r="B45" s="101" t="s">
        <v>45</v>
      </c>
      <c r="C45" s="102" t="s">
        <v>133</v>
      </c>
      <c r="D45" s="98">
        <v>2976.03</v>
      </c>
      <c r="E45" s="98">
        <v>3095.03</v>
      </c>
      <c r="F45" s="98">
        <v>3218.85</v>
      </c>
      <c r="G45" s="98">
        <v>3347.61</v>
      </c>
      <c r="H45" s="98">
        <v>3481.51</v>
      </c>
      <c r="I45" s="98">
        <v>3620.77</v>
      </c>
    </row>
    <row r="46" spans="2:9" x14ac:dyDescent="0.25">
      <c r="B46" s="101" t="s">
        <v>46</v>
      </c>
      <c r="C46" s="102" t="s">
        <v>134</v>
      </c>
      <c r="D46" s="98">
        <v>3765.61</v>
      </c>
      <c r="E46" s="98">
        <v>3916.24</v>
      </c>
      <c r="F46" s="98">
        <v>4072.9</v>
      </c>
      <c r="G46" s="98">
        <v>4235.8</v>
      </c>
      <c r="H46" s="98">
        <v>4405.3</v>
      </c>
      <c r="I46" s="98">
        <v>4581.4399999999996</v>
      </c>
    </row>
    <row r="47" spans="2:9" x14ac:dyDescent="0.25">
      <c r="B47" s="101" t="s">
        <v>47</v>
      </c>
      <c r="C47" s="102" t="s">
        <v>135</v>
      </c>
      <c r="D47" s="98">
        <v>4764.7</v>
      </c>
      <c r="E47" s="98">
        <v>4955.3</v>
      </c>
      <c r="F47" s="98">
        <v>5153.5</v>
      </c>
      <c r="G47" s="98">
        <v>5359.64</v>
      </c>
      <c r="H47" s="98">
        <v>5574.03</v>
      </c>
      <c r="I47" s="98">
        <v>5797</v>
      </c>
    </row>
    <row r="48" spans="2:9" x14ac:dyDescent="0.25">
      <c r="B48" s="101" t="s">
        <v>136</v>
      </c>
      <c r="C48" s="102" t="s">
        <v>137</v>
      </c>
      <c r="D48" s="98">
        <v>5064.9399999999996</v>
      </c>
      <c r="E48" s="98">
        <v>5267.53</v>
      </c>
      <c r="F48" s="98">
        <v>5478.22</v>
      </c>
      <c r="G48" s="98">
        <v>5697.39</v>
      </c>
      <c r="H48" s="98">
        <v>5925.26</v>
      </c>
      <c r="I48" s="98">
        <v>6162.27</v>
      </c>
    </row>
    <row r="49" spans="2:14" x14ac:dyDescent="0.25">
      <c r="B49" s="101" t="s">
        <v>138</v>
      </c>
      <c r="C49" s="102" t="s">
        <v>139</v>
      </c>
      <c r="D49" s="98">
        <v>6408.78</v>
      </c>
      <c r="E49" s="98">
        <v>6665.1</v>
      </c>
      <c r="F49" s="98">
        <v>6931.74</v>
      </c>
      <c r="G49" s="98">
        <v>7208.99</v>
      </c>
      <c r="H49" s="98">
        <v>7497.38</v>
      </c>
      <c r="I49" s="98">
        <v>7797.25</v>
      </c>
    </row>
    <row r="50" spans="2:14" x14ac:dyDescent="0.25">
      <c r="B50" s="101" t="s">
        <v>140</v>
      </c>
      <c r="C50" s="102" t="s">
        <v>51</v>
      </c>
      <c r="D50" s="98">
        <v>8109.2</v>
      </c>
      <c r="E50" s="98">
        <v>8433.5</v>
      </c>
      <c r="F50" s="103">
        <v>8770.9</v>
      </c>
      <c r="G50" s="98">
        <v>9121.7000000000007</v>
      </c>
      <c r="H50" s="98">
        <v>9486.58</v>
      </c>
      <c r="I50" s="98">
        <v>9866.1</v>
      </c>
    </row>
    <row r="51" spans="2:14" ht="16.5" thickBot="1" x14ac:dyDescent="0.3">
      <c r="B51" s="91"/>
      <c r="C51" s="92"/>
      <c r="D51" s="93"/>
      <c r="E51" s="93"/>
      <c r="F51" s="94"/>
      <c r="G51" s="93"/>
      <c r="H51" s="93"/>
      <c r="I51" s="93"/>
    </row>
    <row r="52" spans="2:14" ht="15.75" thickBot="1" x14ac:dyDescent="0.3">
      <c r="B52" s="208" t="s">
        <v>141</v>
      </c>
      <c r="C52" s="209"/>
      <c r="D52" s="209"/>
      <c r="E52" s="209"/>
      <c r="F52" s="209"/>
      <c r="G52" s="209"/>
      <c r="H52" s="209"/>
      <c r="I52" s="209"/>
      <c r="J52" s="209"/>
      <c r="K52" s="210"/>
    </row>
    <row r="53" spans="2:14" ht="15.75" thickBot="1" x14ac:dyDescent="0.3">
      <c r="B53" s="211"/>
      <c r="C53" s="212"/>
      <c r="D53" s="179" t="s">
        <v>48</v>
      </c>
      <c r="E53" s="180"/>
      <c r="F53" s="180"/>
      <c r="G53" s="180"/>
      <c r="H53" s="180"/>
      <c r="I53" s="180"/>
      <c r="J53" s="180"/>
      <c r="K53" s="181"/>
    </row>
    <row r="54" spans="2:14" ht="15.75" thickBot="1" x14ac:dyDescent="0.3">
      <c r="B54" s="30" t="s">
        <v>49</v>
      </c>
      <c r="C54" s="90" t="s">
        <v>50</v>
      </c>
      <c r="D54" s="31">
        <v>1</v>
      </c>
      <c r="E54" s="31">
        <v>2</v>
      </c>
      <c r="F54" s="31">
        <v>3</v>
      </c>
      <c r="G54" s="31">
        <v>4</v>
      </c>
      <c r="H54" s="31">
        <v>5</v>
      </c>
      <c r="I54" s="31">
        <v>6</v>
      </c>
      <c r="J54" s="31">
        <v>7</v>
      </c>
      <c r="K54" s="31">
        <v>8</v>
      </c>
    </row>
    <row r="55" spans="2:14" ht="15.75" thickBot="1" x14ac:dyDescent="0.3">
      <c r="B55" s="189" t="s">
        <v>29</v>
      </c>
      <c r="C55" s="46" t="s">
        <v>51</v>
      </c>
      <c r="D55" s="98">
        <v>10079.299999999999</v>
      </c>
      <c r="E55" s="98">
        <v>10532.86679874</v>
      </c>
      <c r="F55" s="98">
        <v>11006.853697839999</v>
      </c>
      <c r="G55" s="98">
        <v>11502.16915562</v>
      </c>
      <c r="H55" s="98">
        <v>12019.8</v>
      </c>
      <c r="I55" s="98">
        <v>12560.647147619999</v>
      </c>
      <c r="J55" s="98">
        <v>13125.865309700001</v>
      </c>
      <c r="K55" s="98">
        <v>13716.546000299997</v>
      </c>
      <c r="L55" s="89"/>
      <c r="M55" s="89"/>
      <c r="N55" s="89"/>
    </row>
    <row r="56" spans="2:14" ht="15.75" thickBot="1" x14ac:dyDescent="0.3">
      <c r="B56" s="190"/>
      <c r="C56" s="46" t="s">
        <v>52</v>
      </c>
      <c r="D56" s="98">
        <v>10280.899065579999</v>
      </c>
      <c r="E56" s="98">
        <v>10743.528904680001</v>
      </c>
      <c r="F56" s="98">
        <v>11226.998948879997</v>
      </c>
      <c r="G56" s="98">
        <v>11732.3</v>
      </c>
      <c r="H56" s="98">
        <v>12260.2</v>
      </c>
      <c r="I56" s="98">
        <v>12811.5</v>
      </c>
      <c r="J56" s="98">
        <v>13388.395108659999</v>
      </c>
      <c r="K56" s="98">
        <v>13990.9</v>
      </c>
    </row>
    <row r="57" spans="2:14" ht="15.75" thickBot="1" x14ac:dyDescent="0.3">
      <c r="B57" s="191"/>
      <c r="C57" s="46" t="s">
        <v>53</v>
      </c>
      <c r="D57" s="98">
        <v>10640.736154620001</v>
      </c>
      <c r="E57" s="98">
        <v>11119.54980422</v>
      </c>
      <c r="F57" s="98">
        <v>11619.930510759998</v>
      </c>
      <c r="G57" s="98">
        <v>12142.832267279997</v>
      </c>
      <c r="H57" s="98">
        <v>12689.25449506</v>
      </c>
      <c r="I57" s="98">
        <v>13260.3</v>
      </c>
      <c r="J57" s="98">
        <v>13857</v>
      </c>
      <c r="K57" s="98">
        <v>14480.6</v>
      </c>
    </row>
    <row r="58" spans="2:14" ht="15.75" thickBot="1" x14ac:dyDescent="0.3">
      <c r="B58" s="36"/>
      <c r="C58" s="36"/>
    </row>
    <row r="59" spans="2:14" ht="15.75" thickBot="1" x14ac:dyDescent="0.3">
      <c r="B59" s="182" t="s">
        <v>54</v>
      </c>
      <c r="C59" s="183"/>
      <c r="D59" s="183"/>
      <c r="E59" s="183"/>
      <c r="F59" s="183"/>
      <c r="G59" s="183"/>
      <c r="H59" s="183"/>
      <c r="I59" s="183"/>
      <c r="J59" s="184"/>
      <c r="K59" s="27"/>
    </row>
    <row r="60" spans="2:14" ht="15.75" thickBot="1" x14ac:dyDescent="0.3">
      <c r="B60" s="185"/>
      <c r="C60" s="186"/>
      <c r="D60" s="187" t="s">
        <v>48</v>
      </c>
      <c r="E60" s="180"/>
      <c r="F60" s="180"/>
      <c r="G60" s="180"/>
      <c r="H60" s="180"/>
      <c r="I60" s="180"/>
      <c r="J60" s="188"/>
      <c r="K60" s="28"/>
    </row>
    <row r="61" spans="2:14" ht="15.75" thickBot="1" x14ac:dyDescent="0.3">
      <c r="B61" s="33" t="s">
        <v>49</v>
      </c>
      <c r="C61" s="34" t="s">
        <v>50</v>
      </c>
      <c r="D61" s="31">
        <v>9</v>
      </c>
      <c r="E61" s="31">
        <v>10</v>
      </c>
      <c r="F61" s="31">
        <v>11</v>
      </c>
      <c r="G61" s="31">
        <v>12</v>
      </c>
      <c r="H61" s="31">
        <v>13</v>
      </c>
      <c r="I61" s="31">
        <v>14</v>
      </c>
      <c r="J61" s="31">
        <v>15</v>
      </c>
      <c r="K61" s="37"/>
    </row>
    <row r="62" spans="2:14" ht="15.75" thickBot="1" x14ac:dyDescent="0.3">
      <c r="B62" s="189" t="s">
        <v>29</v>
      </c>
      <c r="C62" s="35" t="s">
        <v>51</v>
      </c>
      <c r="D62" s="32">
        <v>14333.79085424</v>
      </c>
      <c r="E62" s="32">
        <v>14978.815076939998</v>
      </c>
      <c r="F62" s="32">
        <v>15652.845230879999</v>
      </c>
      <c r="G62" s="32">
        <v>16357.2328062</v>
      </c>
      <c r="H62" s="32">
        <v>17093.306578919997</v>
      </c>
      <c r="I62" s="32">
        <v>17862.508895660001</v>
      </c>
      <c r="J62" s="32">
        <v>18666.327531279996</v>
      </c>
      <c r="K62" s="37"/>
    </row>
    <row r="63" spans="2:14" ht="15.75" thickBot="1" x14ac:dyDescent="0.3">
      <c r="B63" s="190"/>
      <c r="C63" s="35" t="s">
        <v>52</v>
      </c>
      <c r="D63" s="32">
        <v>14620.5</v>
      </c>
      <c r="E63" s="32">
        <v>15278.380248559997</v>
      </c>
      <c r="F63" s="32">
        <v>15965.902589779998</v>
      </c>
      <c r="G63" s="32">
        <v>16684.384276559998</v>
      </c>
      <c r="H63" s="32">
        <v>17435.16544198</v>
      </c>
      <c r="I63" s="32">
        <v>18219.756575019997</v>
      </c>
      <c r="J63" s="32">
        <v>19039.634093479999</v>
      </c>
      <c r="K63" s="37"/>
    </row>
    <row r="64" spans="2:14" ht="15.75" thickBot="1" x14ac:dyDescent="0.3">
      <c r="B64" s="191"/>
      <c r="C64" s="35" t="s">
        <v>53</v>
      </c>
      <c r="D64" s="32">
        <v>15132.2</v>
      </c>
      <c r="E64" s="32">
        <v>15813.2</v>
      </c>
      <c r="F64" s="32">
        <v>16524.8</v>
      </c>
      <c r="G64" s="32">
        <v>17268.400000000001</v>
      </c>
      <c r="H64" s="32">
        <v>18045.400000000001</v>
      </c>
      <c r="I64" s="32">
        <v>18857.5</v>
      </c>
      <c r="J64" s="32">
        <v>19706.099999999999</v>
      </c>
      <c r="K64" s="37"/>
    </row>
    <row r="65" spans="2:12" ht="15.75" thickBot="1" x14ac:dyDescent="0.3"/>
    <row r="66" spans="2:12" ht="15.75" thickBot="1" x14ac:dyDescent="0.3">
      <c r="B66" s="176" t="s">
        <v>142</v>
      </c>
      <c r="C66" s="177"/>
      <c r="D66" s="177"/>
      <c r="E66" s="177"/>
      <c r="F66" s="177"/>
      <c r="G66" s="177"/>
      <c r="H66" s="177"/>
      <c r="I66" s="177"/>
      <c r="J66" s="177"/>
      <c r="K66" s="178"/>
      <c r="L66" s="50"/>
    </row>
    <row r="67" spans="2:12" ht="15.75" thickBot="1" x14ac:dyDescent="0.3">
      <c r="B67" s="40"/>
      <c r="C67" s="52"/>
      <c r="D67" s="179" t="s">
        <v>48</v>
      </c>
      <c r="E67" s="180"/>
      <c r="F67" s="180"/>
      <c r="G67" s="180"/>
      <c r="H67" s="180"/>
      <c r="I67" s="180"/>
      <c r="J67" s="180"/>
      <c r="K67" s="181"/>
      <c r="L67" s="51"/>
    </row>
    <row r="68" spans="2:12" ht="15.75" thickBot="1" x14ac:dyDescent="0.3">
      <c r="B68" s="29" t="s">
        <v>49</v>
      </c>
      <c r="C68" s="52" t="s">
        <v>50</v>
      </c>
      <c r="D68" s="54">
        <v>1</v>
      </c>
      <c r="E68" s="31">
        <v>2</v>
      </c>
      <c r="F68" s="31">
        <v>3</v>
      </c>
      <c r="G68" s="31">
        <v>4</v>
      </c>
      <c r="H68" s="31">
        <v>5</v>
      </c>
      <c r="I68" s="31">
        <v>6</v>
      </c>
      <c r="J68" s="31">
        <v>7</v>
      </c>
      <c r="K68" s="31">
        <v>8</v>
      </c>
    </row>
    <row r="69" spans="2:12" ht="15.75" thickBot="1" x14ac:dyDescent="0.3">
      <c r="B69" s="167" t="s">
        <v>36</v>
      </c>
      <c r="C69" s="53" t="s">
        <v>51</v>
      </c>
      <c r="D69" s="55">
        <v>4132.0135999999993</v>
      </c>
      <c r="E69" s="32">
        <v>4255.9740080000001</v>
      </c>
      <c r="F69" s="32">
        <v>4383.6512719999992</v>
      </c>
      <c r="G69" s="32">
        <v>4515.1649399999997</v>
      </c>
      <c r="H69" s="32">
        <v>4650.6128239999998</v>
      </c>
      <c r="I69" s="32">
        <v>4790.1362080000008</v>
      </c>
      <c r="J69" s="32">
        <v>4933.8437719999993</v>
      </c>
      <c r="K69" s="32">
        <v>5081.8550639999994</v>
      </c>
    </row>
    <row r="70" spans="2:12" ht="15.75" thickBot="1" x14ac:dyDescent="0.3">
      <c r="B70" s="168"/>
      <c r="C70" s="53" t="s">
        <v>52</v>
      </c>
      <c r="D70" s="55">
        <v>4751.8156399999998</v>
      </c>
      <c r="E70" s="32">
        <v>4894.3711960000001</v>
      </c>
      <c r="F70" s="32">
        <v>5041.1978759999993</v>
      </c>
      <c r="G70" s="32">
        <v>5192.4369639999986</v>
      </c>
      <c r="H70" s="32">
        <v>5348.2080080000005</v>
      </c>
      <c r="I70" s="32">
        <v>5508.6522919999998</v>
      </c>
      <c r="J70" s="32">
        <v>5673.9110999999994</v>
      </c>
      <c r="K70" s="32">
        <v>5844.1365839999999</v>
      </c>
    </row>
    <row r="71" spans="2:12" ht="15.75" thickBot="1" x14ac:dyDescent="0.3">
      <c r="B71" s="168"/>
      <c r="C71" s="53" t="s">
        <v>53</v>
      </c>
      <c r="D71" s="55">
        <v>5226.9972039999993</v>
      </c>
      <c r="E71" s="32">
        <v>5383.8115759999991</v>
      </c>
      <c r="F71" s="32">
        <v>5545.3209239999996</v>
      </c>
      <c r="G71" s="32">
        <v>5711.6773999999996</v>
      </c>
      <c r="H71" s="32">
        <v>5883.0331560000004</v>
      </c>
      <c r="I71" s="32">
        <v>6059.5186079999994</v>
      </c>
      <c r="J71" s="32">
        <v>6241.3076439999995</v>
      </c>
      <c r="K71" s="32">
        <v>6428.5524159999995</v>
      </c>
    </row>
    <row r="72" spans="2:12" ht="15.75" thickBot="1" x14ac:dyDescent="0.3">
      <c r="B72" s="169"/>
      <c r="C72" s="53" t="s">
        <v>55</v>
      </c>
      <c r="D72" s="55">
        <v>5488.3508679999995</v>
      </c>
      <c r="E72" s="32">
        <v>5653.0010680000005</v>
      </c>
      <c r="F72" s="32">
        <v>5822.5853400000005</v>
      </c>
      <c r="G72" s="32">
        <v>5997.2667039999997</v>
      </c>
      <c r="H72" s="32">
        <v>6177.1864439999999</v>
      </c>
      <c r="I72" s="32">
        <v>6362.4967120000001</v>
      </c>
      <c r="J72" s="32">
        <v>6553.3713959999995</v>
      </c>
      <c r="K72" s="32">
        <v>6749.9735159999991</v>
      </c>
    </row>
    <row r="73" spans="2:12" ht="15.75" thickBot="1" x14ac:dyDescent="0.3"/>
    <row r="74" spans="2:12" ht="15.75" customHeight="1" thickBot="1" x14ac:dyDescent="0.3">
      <c r="B74" s="170" t="s">
        <v>56</v>
      </c>
      <c r="C74" s="171"/>
      <c r="D74" s="171"/>
      <c r="E74" s="171"/>
      <c r="F74" s="171"/>
      <c r="G74" s="171"/>
      <c r="H74" s="171"/>
      <c r="I74" s="171"/>
      <c r="J74" s="172"/>
    </row>
    <row r="75" spans="2:12" ht="15.75" thickBot="1" x14ac:dyDescent="0.3">
      <c r="B75" s="42"/>
      <c r="C75" s="43"/>
      <c r="D75" s="173" t="s">
        <v>48</v>
      </c>
      <c r="E75" s="174"/>
      <c r="F75" s="174"/>
      <c r="G75" s="174"/>
      <c r="H75" s="174"/>
      <c r="I75" s="174"/>
      <c r="J75" s="175"/>
    </row>
    <row r="76" spans="2:12" ht="15.75" thickBot="1" x14ac:dyDescent="0.3">
      <c r="B76" s="44" t="s">
        <v>49</v>
      </c>
      <c r="C76" s="45" t="s">
        <v>50</v>
      </c>
      <c r="D76" s="46">
        <v>9</v>
      </c>
      <c r="E76" s="46">
        <v>10</v>
      </c>
      <c r="F76" s="46">
        <v>11</v>
      </c>
      <c r="G76" s="46">
        <v>12</v>
      </c>
      <c r="H76" s="46">
        <v>13</v>
      </c>
      <c r="I76" s="46">
        <v>14</v>
      </c>
      <c r="J76" s="46">
        <v>15</v>
      </c>
    </row>
    <row r="77" spans="2:12" ht="15.75" thickBot="1" x14ac:dyDescent="0.3">
      <c r="B77" s="47"/>
      <c r="C77" s="35" t="s">
        <v>51</v>
      </c>
      <c r="D77" s="49">
        <v>5234.3113680000006</v>
      </c>
      <c r="E77" s="49">
        <v>5391.3431</v>
      </c>
      <c r="F77" s="49">
        <v>5553.0806759999996</v>
      </c>
      <c r="G77" s="49">
        <v>5719.6762479999988</v>
      </c>
      <c r="H77" s="49">
        <v>5891.2602319999996</v>
      </c>
      <c r="I77" s="49">
        <v>6068.0065160000004</v>
      </c>
      <c r="J77" s="49">
        <v>6250.0455160000001</v>
      </c>
    </row>
    <row r="78" spans="2:12" ht="15.75" thickBot="1" x14ac:dyDescent="0.3">
      <c r="B78" s="47"/>
      <c r="C78" s="35" t="s">
        <v>52</v>
      </c>
      <c r="D78" s="49">
        <v>6019.4591599999994</v>
      </c>
      <c r="E78" s="49">
        <v>6200.0418479999998</v>
      </c>
      <c r="F78" s="49">
        <v>6386.0476679999992</v>
      </c>
      <c r="G78" s="49">
        <v>6577.628772</v>
      </c>
      <c r="H78" s="49">
        <v>6774.9481800000003</v>
      </c>
      <c r="I78" s="49">
        <v>6978.2015160000001</v>
      </c>
      <c r="J78" s="49">
        <v>7187.5517999999993</v>
      </c>
    </row>
    <row r="79" spans="2:12" ht="15.75" thickBot="1" x14ac:dyDescent="0.3">
      <c r="B79" s="47" t="s">
        <v>36</v>
      </c>
      <c r="C79" s="35" t="s">
        <v>53</v>
      </c>
      <c r="D79" s="49">
        <v>6621.4050759999991</v>
      </c>
      <c r="E79" s="49">
        <v>6820.0503799999997</v>
      </c>
      <c r="F79" s="49">
        <v>7024.6513479999985</v>
      </c>
      <c r="G79" s="49">
        <v>7235.3818679999995</v>
      </c>
      <c r="H79" s="49">
        <v>7452.4484319999992</v>
      </c>
      <c r="I79" s="49">
        <v>7676.0249279999998</v>
      </c>
      <c r="J79" s="49">
        <v>7906.3069800000003</v>
      </c>
    </row>
    <row r="80" spans="2:12" ht="15.75" thickBot="1" x14ac:dyDescent="0.3">
      <c r="B80" s="48"/>
      <c r="C80" s="35" t="s">
        <v>55</v>
      </c>
      <c r="D80" s="49">
        <v>6952.4769599999991</v>
      </c>
      <c r="E80" s="49">
        <v>7161.0447479999993</v>
      </c>
      <c r="F80" s="49">
        <v>7375.8833719999993</v>
      </c>
      <c r="G80" s="49">
        <v>7597.1558519999999</v>
      </c>
      <c r="H80" s="49">
        <v>7825.0686799999994</v>
      </c>
      <c r="I80" s="49">
        <v>8059.8174799999997</v>
      </c>
      <c r="J80" s="49">
        <v>8301.6196120000004</v>
      </c>
    </row>
    <row r="83" spans="2:14" ht="15.75" thickBot="1" x14ac:dyDescent="0.3">
      <c r="B83" s="16" t="s">
        <v>57</v>
      </c>
    </row>
    <row r="84" spans="2:14" ht="15.75" customHeight="1" thickBot="1" x14ac:dyDescent="0.3">
      <c r="B84" s="126" t="s">
        <v>0</v>
      </c>
      <c r="C84" s="161"/>
      <c r="D84" s="198" t="s">
        <v>1</v>
      </c>
      <c r="E84" s="199"/>
      <c r="F84" s="199"/>
      <c r="G84" s="200"/>
      <c r="H84" s="57" t="s">
        <v>58</v>
      </c>
      <c r="I84" s="134" t="s">
        <v>3</v>
      </c>
      <c r="J84" s="134" t="s">
        <v>60</v>
      </c>
      <c r="K84" s="192" t="s">
        <v>24</v>
      </c>
      <c r="L84" s="193"/>
      <c r="M84" s="193"/>
      <c r="N84" s="194"/>
    </row>
    <row r="85" spans="2:14" ht="15" customHeight="1" x14ac:dyDescent="0.25">
      <c r="B85" s="128"/>
      <c r="C85" s="162"/>
      <c r="D85" s="60" t="s">
        <v>61</v>
      </c>
      <c r="E85" s="137" t="s">
        <v>63</v>
      </c>
      <c r="F85" s="60" t="s">
        <v>64</v>
      </c>
      <c r="G85" s="137" t="s">
        <v>3</v>
      </c>
      <c r="H85" s="58" t="s">
        <v>59</v>
      </c>
      <c r="I85" s="135"/>
      <c r="J85" s="135"/>
      <c r="K85" s="195"/>
      <c r="L85" s="196"/>
      <c r="M85" s="196"/>
      <c r="N85" s="197"/>
    </row>
    <row r="86" spans="2:14" ht="15.75" thickBot="1" x14ac:dyDescent="0.3">
      <c r="B86" s="163"/>
      <c r="C86" s="164"/>
      <c r="D86" s="60" t="s">
        <v>62</v>
      </c>
      <c r="E86" s="202"/>
      <c r="F86" s="60" t="s">
        <v>65</v>
      </c>
      <c r="G86" s="202"/>
      <c r="H86" s="66"/>
      <c r="I86" s="201"/>
      <c r="J86" s="135"/>
      <c r="K86" s="195"/>
      <c r="L86" s="196"/>
      <c r="M86" s="196"/>
      <c r="N86" s="197"/>
    </row>
    <row r="87" spans="2:14" ht="18" customHeight="1" x14ac:dyDescent="0.25">
      <c r="B87" s="203" t="s">
        <v>66</v>
      </c>
      <c r="C87" s="204"/>
      <c r="D87" s="67">
        <v>2</v>
      </c>
      <c r="E87" s="26">
        <v>1</v>
      </c>
      <c r="F87" s="67">
        <v>3</v>
      </c>
      <c r="G87" s="26">
        <f>SUM(D87:F87)</f>
        <v>6</v>
      </c>
      <c r="H87" s="26">
        <v>1</v>
      </c>
      <c r="I87" s="26">
        <f>SUM(G87:H87)</f>
        <v>7</v>
      </c>
      <c r="J87" s="20">
        <v>7905.8</v>
      </c>
      <c r="K87" s="122" t="s">
        <v>67</v>
      </c>
      <c r="L87" s="122"/>
      <c r="M87" s="122"/>
      <c r="N87" s="123"/>
    </row>
    <row r="88" spans="2:14" ht="18" customHeight="1" x14ac:dyDescent="0.25">
      <c r="B88" s="104" t="s">
        <v>68</v>
      </c>
      <c r="C88" s="105"/>
      <c r="D88" s="67">
        <v>1</v>
      </c>
      <c r="E88" s="26">
        <v>0</v>
      </c>
      <c r="F88" s="67">
        <v>5</v>
      </c>
      <c r="G88" s="26">
        <f>SUM(D88:F88)</f>
        <v>6</v>
      </c>
      <c r="H88" s="26">
        <v>1</v>
      </c>
      <c r="I88" s="26">
        <f>SUM(G88:H88)</f>
        <v>7</v>
      </c>
      <c r="J88" s="20">
        <v>7008.3</v>
      </c>
      <c r="K88" s="122" t="s">
        <v>69</v>
      </c>
      <c r="L88" s="122"/>
      <c r="M88" s="122"/>
      <c r="N88" s="123"/>
    </row>
    <row r="89" spans="2:14" ht="18" customHeight="1" x14ac:dyDescent="0.25">
      <c r="B89" s="104" t="s">
        <v>70</v>
      </c>
      <c r="C89" s="105"/>
      <c r="D89" s="67">
        <v>3</v>
      </c>
      <c r="E89" s="26">
        <v>3</v>
      </c>
      <c r="F89" s="67">
        <v>11</v>
      </c>
      <c r="G89" s="26">
        <f>SUM(D89:F89)</f>
        <v>17</v>
      </c>
      <c r="H89" s="26">
        <v>4</v>
      </c>
      <c r="I89" s="26">
        <f>SUM(G89:H89)</f>
        <v>21</v>
      </c>
      <c r="J89" s="20">
        <v>5256.2</v>
      </c>
      <c r="K89" s="122" t="s">
        <v>34</v>
      </c>
      <c r="L89" s="122"/>
      <c r="M89" s="122"/>
      <c r="N89" s="123"/>
    </row>
    <row r="90" spans="2:14" ht="18" customHeight="1" x14ac:dyDescent="0.25">
      <c r="B90" s="104" t="s">
        <v>71</v>
      </c>
      <c r="C90" s="105"/>
      <c r="D90" s="67">
        <v>2</v>
      </c>
      <c r="E90" s="26">
        <v>0</v>
      </c>
      <c r="F90" s="67">
        <v>10</v>
      </c>
      <c r="G90" s="26">
        <f>SUM(D90:F90)</f>
        <v>12</v>
      </c>
      <c r="H90" s="26">
        <v>2</v>
      </c>
      <c r="I90" s="26">
        <f>SUM(G90:H90)</f>
        <v>14</v>
      </c>
      <c r="J90" s="20">
        <v>3752.8</v>
      </c>
      <c r="K90" s="122" t="s">
        <v>67</v>
      </c>
      <c r="L90" s="122"/>
      <c r="M90" s="122"/>
      <c r="N90" s="123"/>
    </row>
    <row r="91" spans="2:14" ht="18" customHeight="1" x14ac:dyDescent="0.25">
      <c r="B91" s="104" t="s">
        <v>72</v>
      </c>
      <c r="C91" s="105"/>
      <c r="D91" s="67">
        <v>0</v>
      </c>
      <c r="E91" s="26">
        <v>0</v>
      </c>
      <c r="F91" s="67">
        <v>6</v>
      </c>
      <c r="G91" s="26">
        <f>SUM(D91:F91)</f>
        <v>6</v>
      </c>
      <c r="H91" s="26">
        <v>1</v>
      </c>
      <c r="I91" s="26">
        <v>7</v>
      </c>
      <c r="J91" s="20">
        <v>2305.9</v>
      </c>
      <c r="K91" s="122" t="s">
        <v>67</v>
      </c>
      <c r="L91" s="122"/>
      <c r="M91" s="122"/>
      <c r="N91" s="123"/>
    </row>
    <row r="92" spans="2:14" ht="18" customHeight="1" x14ac:dyDescent="0.25">
      <c r="B92" s="147" t="s">
        <v>73</v>
      </c>
      <c r="C92" s="148"/>
      <c r="D92" s="151">
        <v>2</v>
      </c>
      <c r="E92" s="153">
        <v>1</v>
      </c>
      <c r="F92" s="151">
        <v>4</v>
      </c>
      <c r="G92" s="153">
        <v>7</v>
      </c>
      <c r="H92" s="153">
        <v>0</v>
      </c>
      <c r="I92" s="153">
        <f>SUM(G92:H93)</f>
        <v>7</v>
      </c>
      <c r="J92" s="165">
        <v>7008.3</v>
      </c>
      <c r="K92" s="122" t="s">
        <v>69</v>
      </c>
      <c r="L92" s="122"/>
      <c r="M92" s="122"/>
      <c r="N92" s="123"/>
    </row>
    <row r="93" spans="2:14" ht="18" customHeight="1" x14ac:dyDescent="0.25">
      <c r="B93" s="149"/>
      <c r="C93" s="150"/>
      <c r="D93" s="152"/>
      <c r="E93" s="154"/>
      <c r="F93" s="152"/>
      <c r="G93" s="154"/>
      <c r="H93" s="154"/>
      <c r="I93" s="154"/>
      <c r="J93" s="166"/>
      <c r="K93" s="122"/>
      <c r="L93" s="122"/>
      <c r="M93" s="122"/>
      <c r="N93" s="123"/>
    </row>
    <row r="94" spans="2:14" ht="18" customHeight="1" x14ac:dyDescent="0.25">
      <c r="B94" s="147" t="s">
        <v>74</v>
      </c>
      <c r="C94" s="148"/>
      <c r="D94" s="151">
        <v>3</v>
      </c>
      <c r="E94" s="153">
        <v>0</v>
      </c>
      <c r="F94" s="151">
        <v>11</v>
      </c>
      <c r="G94" s="153">
        <v>14</v>
      </c>
      <c r="H94" s="153">
        <v>0</v>
      </c>
      <c r="I94" s="153">
        <f>SUM(G94:H95)</f>
        <v>14</v>
      </c>
      <c r="J94" s="142">
        <v>5256.2</v>
      </c>
      <c r="K94" s="122" t="s">
        <v>69</v>
      </c>
      <c r="L94" s="122"/>
      <c r="M94" s="122"/>
      <c r="N94" s="123"/>
    </row>
    <row r="95" spans="2:14" x14ac:dyDescent="0.25">
      <c r="B95" s="149"/>
      <c r="C95" s="150"/>
      <c r="D95" s="152"/>
      <c r="E95" s="154"/>
      <c r="F95" s="152"/>
      <c r="G95" s="154"/>
      <c r="H95" s="154"/>
      <c r="I95" s="154"/>
      <c r="J95" s="142"/>
      <c r="K95" s="122"/>
      <c r="L95" s="122"/>
      <c r="M95" s="122"/>
      <c r="N95" s="123"/>
    </row>
    <row r="96" spans="2:14" ht="15.75" thickBot="1" x14ac:dyDescent="0.3">
      <c r="B96" s="159" t="s">
        <v>75</v>
      </c>
      <c r="C96" s="160"/>
      <c r="D96" s="64">
        <f t="shared" ref="D96:I96" si="1">SUM(D87:D95)</f>
        <v>13</v>
      </c>
      <c r="E96" s="65">
        <f t="shared" si="1"/>
        <v>5</v>
      </c>
      <c r="F96" s="64">
        <f t="shared" si="1"/>
        <v>50</v>
      </c>
      <c r="G96" s="65">
        <f t="shared" si="1"/>
        <v>68</v>
      </c>
      <c r="H96" s="65">
        <f t="shared" si="1"/>
        <v>9</v>
      </c>
      <c r="I96" s="65">
        <f t="shared" si="1"/>
        <v>77</v>
      </c>
      <c r="J96" s="68"/>
      <c r="K96" s="69"/>
      <c r="L96" s="38"/>
      <c r="M96" s="38"/>
      <c r="N96" s="39"/>
    </row>
    <row r="99" spans="2:14" x14ac:dyDescent="0.25">
      <c r="B99" s="16" t="s">
        <v>76</v>
      </c>
    </row>
    <row r="101" spans="2:14" ht="15.75" thickBot="1" x14ac:dyDescent="0.3">
      <c r="B101" s="70" t="s">
        <v>77</v>
      </c>
    </row>
    <row r="102" spans="2:14" ht="15.75" customHeight="1" thickBot="1" x14ac:dyDescent="0.3">
      <c r="B102" s="126" t="s">
        <v>0</v>
      </c>
      <c r="C102" s="127"/>
      <c r="D102" s="239" t="s">
        <v>1</v>
      </c>
      <c r="E102" s="240"/>
      <c r="F102" s="240"/>
      <c r="G102" s="241"/>
      <c r="H102" s="57" t="s">
        <v>58</v>
      </c>
      <c r="I102" s="134" t="s">
        <v>3</v>
      </c>
      <c r="J102" s="139" t="s">
        <v>60</v>
      </c>
      <c r="K102" s="155" t="s">
        <v>24</v>
      </c>
      <c r="L102" s="155"/>
      <c r="M102" s="155"/>
      <c r="N102" s="156"/>
    </row>
    <row r="103" spans="2:14" ht="15" customHeight="1" x14ac:dyDescent="0.25">
      <c r="B103" s="128"/>
      <c r="C103" s="129"/>
      <c r="D103" s="60" t="s">
        <v>61</v>
      </c>
      <c r="E103" s="137" t="s">
        <v>63</v>
      </c>
      <c r="F103" s="60" t="s">
        <v>64</v>
      </c>
      <c r="G103" s="137" t="s">
        <v>3</v>
      </c>
      <c r="H103" s="58" t="s">
        <v>59</v>
      </c>
      <c r="I103" s="135"/>
      <c r="J103" s="140"/>
      <c r="K103" s="157"/>
      <c r="L103" s="157"/>
      <c r="M103" s="157"/>
      <c r="N103" s="158"/>
    </row>
    <row r="104" spans="2:14" ht="15.75" thickBot="1" x14ac:dyDescent="0.3">
      <c r="B104" s="130"/>
      <c r="C104" s="131"/>
      <c r="D104" s="61" t="s">
        <v>62</v>
      </c>
      <c r="E104" s="138"/>
      <c r="F104" s="61" t="s">
        <v>65</v>
      </c>
      <c r="G104" s="138"/>
      <c r="H104" s="59"/>
      <c r="I104" s="136"/>
      <c r="J104" s="141"/>
      <c r="K104" s="157"/>
      <c r="L104" s="157"/>
      <c r="M104" s="157"/>
      <c r="N104" s="158"/>
    </row>
    <row r="105" spans="2:14" ht="26.1" customHeight="1" thickBot="1" x14ac:dyDescent="0.3">
      <c r="B105" s="104" t="s">
        <v>78</v>
      </c>
      <c r="C105" s="105"/>
      <c r="D105" s="62">
        <v>1</v>
      </c>
      <c r="E105" s="19">
        <v>0</v>
      </c>
      <c r="F105" s="62">
        <v>0</v>
      </c>
      <c r="G105" s="19">
        <f t="shared" ref="G105:G118" si="2">SUM(D105:F105)</f>
        <v>1</v>
      </c>
      <c r="H105" s="19">
        <v>0</v>
      </c>
      <c r="I105" s="71">
        <f t="shared" ref="I105:I118" si="3">SUM(G105:H105)</f>
        <v>1</v>
      </c>
      <c r="J105" s="74">
        <v>10980.2</v>
      </c>
      <c r="K105" s="122" t="s">
        <v>79</v>
      </c>
      <c r="L105" s="122"/>
      <c r="M105" s="122"/>
      <c r="N105" s="123"/>
    </row>
    <row r="106" spans="2:14" ht="26.1" customHeight="1" thickBot="1" x14ac:dyDescent="0.3">
      <c r="B106" s="104" t="s">
        <v>80</v>
      </c>
      <c r="C106" s="105"/>
      <c r="D106" s="62">
        <v>1</v>
      </c>
      <c r="E106" s="19">
        <v>0</v>
      </c>
      <c r="F106" s="62">
        <v>0</v>
      </c>
      <c r="G106" s="19">
        <f t="shared" si="2"/>
        <v>1</v>
      </c>
      <c r="H106" s="19">
        <v>0</v>
      </c>
      <c r="I106" s="19">
        <f t="shared" si="3"/>
        <v>1</v>
      </c>
      <c r="J106" s="75">
        <v>10980.2</v>
      </c>
      <c r="K106" s="122" t="s">
        <v>81</v>
      </c>
      <c r="L106" s="122"/>
      <c r="M106" s="122"/>
      <c r="N106" s="123"/>
    </row>
    <row r="107" spans="2:14" ht="26.1" customHeight="1" thickBot="1" x14ac:dyDescent="0.3">
      <c r="B107" s="104" t="s">
        <v>82</v>
      </c>
      <c r="C107" s="105"/>
      <c r="D107" s="62">
        <v>0</v>
      </c>
      <c r="E107" s="19">
        <v>0</v>
      </c>
      <c r="F107" s="62">
        <v>1</v>
      </c>
      <c r="G107" s="19">
        <f t="shared" si="2"/>
        <v>1</v>
      </c>
      <c r="H107" s="19">
        <v>0</v>
      </c>
      <c r="I107" s="19">
        <f t="shared" si="3"/>
        <v>1</v>
      </c>
      <c r="J107" s="75">
        <v>9311.2000000000007</v>
      </c>
      <c r="K107" s="122" t="s">
        <v>83</v>
      </c>
      <c r="L107" s="122"/>
      <c r="M107" s="122"/>
      <c r="N107" s="123"/>
    </row>
    <row r="108" spans="2:14" ht="26.1" customHeight="1" thickBot="1" x14ac:dyDescent="0.3">
      <c r="B108" s="104" t="s">
        <v>84</v>
      </c>
      <c r="C108" s="105"/>
      <c r="D108" s="62">
        <v>1</v>
      </c>
      <c r="E108" s="19">
        <v>0</v>
      </c>
      <c r="F108" s="62">
        <v>0</v>
      </c>
      <c r="G108" s="19">
        <f t="shared" si="2"/>
        <v>1</v>
      </c>
      <c r="H108" s="19">
        <v>0</v>
      </c>
      <c r="I108" s="71">
        <f t="shared" si="3"/>
        <v>1</v>
      </c>
      <c r="J108" s="74">
        <v>10980.2</v>
      </c>
      <c r="K108" s="122" t="s">
        <v>85</v>
      </c>
      <c r="L108" s="122"/>
      <c r="M108" s="122"/>
      <c r="N108" s="123"/>
    </row>
    <row r="109" spans="2:14" ht="26.1" customHeight="1" thickBot="1" x14ac:dyDescent="0.3">
      <c r="B109" s="104" t="s">
        <v>86</v>
      </c>
      <c r="C109" s="105"/>
      <c r="D109" s="62">
        <v>1</v>
      </c>
      <c r="E109" s="19">
        <v>0</v>
      </c>
      <c r="F109" s="62">
        <v>0</v>
      </c>
      <c r="G109" s="19">
        <f t="shared" si="2"/>
        <v>1</v>
      </c>
      <c r="H109" s="19">
        <v>0</v>
      </c>
      <c r="I109" s="19">
        <f t="shared" si="3"/>
        <v>1</v>
      </c>
      <c r="J109" s="75">
        <v>9311.2000000000007</v>
      </c>
      <c r="K109" s="122" t="s">
        <v>87</v>
      </c>
      <c r="L109" s="122"/>
      <c r="M109" s="122"/>
      <c r="N109" s="123"/>
    </row>
    <row r="110" spans="2:14" ht="26.1" customHeight="1" thickBot="1" x14ac:dyDescent="0.3">
      <c r="B110" s="132" t="s">
        <v>88</v>
      </c>
      <c r="C110" s="133"/>
      <c r="D110" s="62">
        <v>0</v>
      </c>
      <c r="E110" s="19">
        <v>0</v>
      </c>
      <c r="F110" s="62">
        <v>1</v>
      </c>
      <c r="G110" s="19">
        <f t="shared" si="2"/>
        <v>1</v>
      </c>
      <c r="H110" s="19">
        <v>0</v>
      </c>
      <c r="I110" s="71">
        <f t="shared" si="3"/>
        <v>1</v>
      </c>
      <c r="J110" s="74">
        <v>9311.2000000000007</v>
      </c>
      <c r="K110" s="122" t="s">
        <v>89</v>
      </c>
      <c r="L110" s="122"/>
      <c r="M110" s="122"/>
      <c r="N110" s="123"/>
    </row>
    <row r="111" spans="2:14" ht="26.1" customHeight="1" thickBot="1" x14ac:dyDescent="0.3">
      <c r="B111" s="104" t="s">
        <v>90</v>
      </c>
      <c r="C111" s="105"/>
      <c r="D111" s="62">
        <v>0</v>
      </c>
      <c r="E111" s="19">
        <v>0</v>
      </c>
      <c r="F111" s="62">
        <v>1</v>
      </c>
      <c r="G111" s="19">
        <f t="shared" si="2"/>
        <v>1</v>
      </c>
      <c r="H111" s="19">
        <v>0</v>
      </c>
      <c r="I111" s="71">
        <f t="shared" si="3"/>
        <v>1</v>
      </c>
      <c r="J111" s="74">
        <v>10009.799999999999</v>
      </c>
      <c r="K111" s="122" t="s">
        <v>91</v>
      </c>
      <c r="L111" s="122"/>
      <c r="M111" s="122"/>
      <c r="N111" s="123"/>
    </row>
    <row r="112" spans="2:14" ht="26.1" customHeight="1" thickBot="1" x14ac:dyDescent="0.3">
      <c r="B112" s="76" t="s">
        <v>92</v>
      </c>
      <c r="C112" s="73"/>
      <c r="D112" s="62">
        <v>1</v>
      </c>
      <c r="E112" s="19">
        <v>0</v>
      </c>
      <c r="F112" s="62">
        <v>0</v>
      </c>
      <c r="G112" s="19">
        <f t="shared" si="2"/>
        <v>1</v>
      </c>
      <c r="H112" s="19">
        <v>0</v>
      </c>
      <c r="I112" s="71">
        <f t="shared" si="3"/>
        <v>1</v>
      </c>
      <c r="J112" s="74">
        <v>10009.799999999999</v>
      </c>
      <c r="K112" s="122" t="s">
        <v>91</v>
      </c>
      <c r="L112" s="122"/>
      <c r="M112" s="122"/>
      <c r="N112" s="123"/>
    </row>
    <row r="113" spans="2:14" ht="26.1" customHeight="1" thickBot="1" x14ac:dyDescent="0.3">
      <c r="B113" s="104" t="s">
        <v>93</v>
      </c>
      <c r="C113" s="105"/>
      <c r="D113" s="62">
        <v>2</v>
      </c>
      <c r="E113" s="19">
        <v>0</v>
      </c>
      <c r="F113" s="62">
        <v>0</v>
      </c>
      <c r="G113" s="19">
        <f t="shared" si="2"/>
        <v>2</v>
      </c>
      <c r="H113" s="19">
        <v>0</v>
      </c>
      <c r="I113" s="71">
        <f t="shared" si="3"/>
        <v>2</v>
      </c>
      <c r="J113" s="74">
        <v>9192.16</v>
      </c>
      <c r="K113" s="122" t="s">
        <v>94</v>
      </c>
      <c r="L113" s="122"/>
      <c r="M113" s="122"/>
      <c r="N113" s="123"/>
    </row>
    <row r="114" spans="2:14" ht="26.1" customHeight="1" thickBot="1" x14ac:dyDescent="0.3">
      <c r="B114" s="104" t="s">
        <v>95</v>
      </c>
      <c r="C114" s="105"/>
      <c r="D114" s="62">
        <v>0</v>
      </c>
      <c r="E114" s="19">
        <v>1</v>
      </c>
      <c r="F114" s="62">
        <v>0</v>
      </c>
      <c r="G114" s="19">
        <f t="shared" si="2"/>
        <v>1</v>
      </c>
      <c r="H114" s="19">
        <v>0</v>
      </c>
      <c r="I114" s="71">
        <f t="shared" si="3"/>
        <v>1</v>
      </c>
      <c r="J114" s="74">
        <v>9192.16</v>
      </c>
      <c r="K114" s="122" t="s">
        <v>96</v>
      </c>
      <c r="L114" s="122"/>
      <c r="M114" s="122"/>
      <c r="N114" s="123"/>
    </row>
    <row r="115" spans="2:14" ht="26.1" customHeight="1" thickBot="1" x14ac:dyDescent="0.3">
      <c r="B115" s="104" t="s">
        <v>97</v>
      </c>
      <c r="C115" s="105"/>
      <c r="D115" s="62">
        <v>10</v>
      </c>
      <c r="E115" s="19">
        <v>0</v>
      </c>
      <c r="F115" s="62">
        <v>0</v>
      </c>
      <c r="G115" s="19">
        <f t="shared" si="2"/>
        <v>10</v>
      </c>
      <c r="H115" s="19">
        <v>0</v>
      </c>
      <c r="I115" s="71">
        <f t="shared" si="3"/>
        <v>10</v>
      </c>
      <c r="J115" s="74">
        <v>8784.16</v>
      </c>
      <c r="K115" s="122" t="s">
        <v>91</v>
      </c>
      <c r="L115" s="122"/>
      <c r="M115" s="122"/>
      <c r="N115" s="123"/>
    </row>
    <row r="116" spans="2:14" ht="26.1" customHeight="1" thickBot="1" x14ac:dyDescent="0.3">
      <c r="B116" s="104" t="s">
        <v>98</v>
      </c>
      <c r="C116" s="105"/>
      <c r="D116" s="62">
        <v>3</v>
      </c>
      <c r="E116" s="19">
        <v>0</v>
      </c>
      <c r="F116" s="62">
        <v>0</v>
      </c>
      <c r="G116" s="19">
        <f t="shared" si="2"/>
        <v>3</v>
      </c>
      <c r="H116" s="19">
        <v>0</v>
      </c>
      <c r="I116" s="71">
        <f t="shared" si="3"/>
        <v>3</v>
      </c>
      <c r="J116" s="74">
        <v>8784.16</v>
      </c>
      <c r="K116" s="122" t="s">
        <v>91</v>
      </c>
      <c r="L116" s="122"/>
      <c r="M116" s="122"/>
      <c r="N116" s="123"/>
    </row>
    <row r="117" spans="2:14" ht="26.1" customHeight="1" thickBot="1" x14ac:dyDescent="0.3">
      <c r="B117" s="104" t="s">
        <v>99</v>
      </c>
      <c r="C117" s="105"/>
      <c r="D117" s="62">
        <v>1</v>
      </c>
      <c r="E117" s="19">
        <v>0</v>
      </c>
      <c r="F117" s="62">
        <v>0</v>
      </c>
      <c r="G117" s="19">
        <f t="shared" si="2"/>
        <v>1</v>
      </c>
      <c r="H117" s="19">
        <v>0</v>
      </c>
      <c r="I117" s="71">
        <f t="shared" si="3"/>
        <v>1</v>
      </c>
      <c r="J117" s="74">
        <v>8784.16</v>
      </c>
      <c r="K117" s="122" t="s">
        <v>91</v>
      </c>
      <c r="L117" s="122"/>
      <c r="M117" s="122"/>
      <c r="N117" s="123"/>
    </row>
    <row r="118" spans="2:14" ht="26.1" customHeight="1" thickBot="1" x14ac:dyDescent="0.3">
      <c r="B118" s="104" t="s">
        <v>100</v>
      </c>
      <c r="C118" s="105"/>
      <c r="D118" s="62">
        <v>0</v>
      </c>
      <c r="E118" s="19">
        <v>0</v>
      </c>
      <c r="F118" s="62">
        <v>1</v>
      </c>
      <c r="G118" s="19">
        <f t="shared" si="2"/>
        <v>1</v>
      </c>
      <c r="H118" s="19">
        <v>0</v>
      </c>
      <c r="I118" s="71">
        <f t="shared" si="3"/>
        <v>1</v>
      </c>
      <c r="J118" s="74">
        <v>6132.3</v>
      </c>
      <c r="K118" s="122" t="s">
        <v>69</v>
      </c>
      <c r="L118" s="122"/>
      <c r="M118" s="122"/>
      <c r="N118" s="123"/>
    </row>
    <row r="119" spans="2:14" ht="18" customHeight="1" thickBot="1" x14ac:dyDescent="0.3">
      <c r="B119" s="159" t="s">
        <v>75</v>
      </c>
      <c r="C119" s="160"/>
      <c r="D119" s="64">
        <f t="shared" ref="D119:I119" si="4">SUM(D105:D118)</f>
        <v>21</v>
      </c>
      <c r="E119" s="65">
        <f t="shared" si="4"/>
        <v>1</v>
      </c>
      <c r="F119" s="64">
        <f t="shared" si="4"/>
        <v>4</v>
      </c>
      <c r="G119" s="65">
        <f t="shared" si="4"/>
        <v>26</v>
      </c>
      <c r="H119" s="65">
        <f t="shared" si="4"/>
        <v>0</v>
      </c>
      <c r="I119" s="72">
        <f t="shared" si="4"/>
        <v>26</v>
      </c>
      <c r="J119" s="77"/>
      <c r="K119" s="78"/>
      <c r="L119" s="38"/>
      <c r="M119" s="38"/>
      <c r="N119" s="39"/>
    </row>
    <row r="120" spans="2:14" ht="18" customHeight="1" x14ac:dyDescent="0.25"/>
    <row r="122" spans="2:14" ht="15.75" thickBot="1" x14ac:dyDescent="0.3">
      <c r="B122" s="7" t="s">
        <v>101</v>
      </c>
    </row>
    <row r="123" spans="2:14" ht="15.75" customHeight="1" thickBot="1" x14ac:dyDescent="0.3">
      <c r="B123" s="126" t="s">
        <v>0</v>
      </c>
      <c r="C123" s="127"/>
      <c r="D123" s="239" t="s">
        <v>1</v>
      </c>
      <c r="E123" s="240"/>
      <c r="F123" s="240"/>
      <c r="G123" s="241"/>
      <c r="H123" s="57" t="s">
        <v>58</v>
      </c>
      <c r="I123" s="134" t="s">
        <v>3</v>
      </c>
      <c r="J123" s="134" t="s">
        <v>60</v>
      </c>
      <c r="K123" s="139" t="s">
        <v>24</v>
      </c>
      <c r="L123" s="143"/>
      <c r="M123" s="143"/>
      <c r="N123" s="144"/>
    </row>
    <row r="124" spans="2:14" ht="15" customHeight="1" x14ac:dyDescent="0.25">
      <c r="B124" s="128"/>
      <c r="C124" s="129"/>
      <c r="D124" s="60" t="s">
        <v>61</v>
      </c>
      <c r="E124" s="137" t="s">
        <v>63</v>
      </c>
      <c r="F124" s="60" t="s">
        <v>64</v>
      </c>
      <c r="G124" s="137" t="s">
        <v>3</v>
      </c>
      <c r="H124" s="58" t="s">
        <v>59</v>
      </c>
      <c r="I124" s="135"/>
      <c r="J124" s="135"/>
      <c r="K124" s="140"/>
      <c r="L124" s="145"/>
      <c r="M124" s="145"/>
      <c r="N124" s="146"/>
    </row>
    <row r="125" spans="2:14" ht="15.75" thickBot="1" x14ac:dyDescent="0.3">
      <c r="B125" s="130"/>
      <c r="C125" s="131"/>
      <c r="D125" s="61" t="s">
        <v>62</v>
      </c>
      <c r="E125" s="138"/>
      <c r="F125" s="61" t="s">
        <v>65</v>
      </c>
      <c r="G125" s="138"/>
      <c r="H125" s="59"/>
      <c r="I125" s="136"/>
      <c r="J125" s="136"/>
      <c r="K125" s="140"/>
      <c r="L125" s="145"/>
      <c r="M125" s="145"/>
      <c r="N125" s="146"/>
    </row>
    <row r="126" spans="2:14" ht="26.1" customHeight="1" thickBot="1" x14ac:dyDescent="0.3">
      <c r="B126" s="104" t="s">
        <v>102</v>
      </c>
      <c r="C126" s="105"/>
      <c r="D126" s="62">
        <v>0</v>
      </c>
      <c r="E126" s="19">
        <v>0</v>
      </c>
      <c r="F126" s="62">
        <v>4</v>
      </c>
      <c r="G126" s="19">
        <v>4</v>
      </c>
      <c r="H126" s="19">
        <v>0</v>
      </c>
      <c r="I126" s="19">
        <f t="shared" ref="I126:I133" si="5">SUM(G126:H126)</f>
        <v>4</v>
      </c>
      <c r="J126" s="75">
        <v>5850</v>
      </c>
      <c r="K126" s="122" t="s">
        <v>103</v>
      </c>
      <c r="L126" s="122"/>
      <c r="M126" s="122"/>
      <c r="N126" s="123"/>
    </row>
    <row r="127" spans="2:14" ht="26.1" customHeight="1" thickBot="1" x14ac:dyDescent="0.3">
      <c r="B127" s="104" t="s">
        <v>104</v>
      </c>
      <c r="C127" s="105"/>
      <c r="D127" s="62">
        <v>1</v>
      </c>
      <c r="E127" s="19">
        <v>3</v>
      </c>
      <c r="F127" s="62">
        <v>31</v>
      </c>
      <c r="G127" s="19">
        <f t="shared" ref="G127:G132" si="6">SUM(D127:F127)</f>
        <v>35</v>
      </c>
      <c r="H127" s="19">
        <v>0</v>
      </c>
      <c r="I127" s="19">
        <f t="shared" si="5"/>
        <v>35</v>
      </c>
      <c r="J127" s="75">
        <v>5256.2</v>
      </c>
      <c r="K127" s="122" t="s">
        <v>105</v>
      </c>
      <c r="L127" s="122"/>
      <c r="M127" s="122"/>
      <c r="N127" s="123"/>
    </row>
    <row r="128" spans="2:14" ht="26.1" customHeight="1" thickBot="1" x14ac:dyDescent="0.3">
      <c r="B128" s="104" t="s">
        <v>106</v>
      </c>
      <c r="C128" s="105"/>
      <c r="D128" s="62">
        <v>0</v>
      </c>
      <c r="E128" s="19">
        <v>0</v>
      </c>
      <c r="F128" s="62">
        <v>26</v>
      </c>
      <c r="G128" s="19">
        <f t="shared" si="6"/>
        <v>26</v>
      </c>
      <c r="H128" s="19">
        <v>0</v>
      </c>
      <c r="I128" s="19">
        <f t="shared" si="5"/>
        <v>26</v>
      </c>
      <c r="J128" s="75">
        <v>5256.2</v>
      </c>
      <c r="K128" s="122" t="s">
        <v>107</v>
      </c>
      <c r="L128" s="122"/>
      <c r="M128" s="122"/>
      <c r="N128" s="123"/>
    </row>
    <row r="129" spans="2:14" ht="26.1" customHeight="1" thickBot="1" x14ac:dyDescent="0.3">
      <c r="B129" s="104" t="s">
        <v>108</v>
      </c>
      <c r="C129" s="105"/>
      <c r="D129" s="62">
        <v>0</v>
      </c>
      <c r="E129" s="19">
        <v>0</v>
      </c>
      <c r="F129" s="62">
        <v>79</v>
      </c>
      <c r="G129" s="19">
        <v>79</v>
      </c>
      <c r="H129" s="19">
        <v>1</v>
      </c>
      <c r="I129" s="19">
        <f t="shared" si="5"/>
        <v>80</v>
      </c>
      <c r="J129" s="75">
        <v>2976.1</v>
      </c>
      <c r="K129" s="122" t="s">
        <v>109</v>
      </c>
      <c r="L129" s="122"/>
      <c r="M129" s="122"/>
      <c r="N129" s="123"/>
    </row>
    <row r="130" spans="2:14" ht="26.1" customHeight="1" thickBot="1" x14ac:dyDescent="0.3">
      <c r="B130" s="132" t="s">
        <v>110</v>
      </c>
      <c r="C130" s="133"/>
      <c r="D130" s="62">
        <v>0</v>
      </c>
      <c r="E130" s="19">
        <v>0</v>
      </c>
      <c r="F130" s="62">
        <v>4</v>
      </c>
      <c r="G130" s="19">
        <f t="shared" si="6"/>
        <v>4</v>
      </c>
      <c r="H130" s="19">
        <v>0</v>
      </c>
      <c r="I130" s="19">
        <f t="shared" si="5"/>
        <v>4</v>
      </c>
      <c r="J130" s="75">
        <v>5256.2</v>
      </c>
      <c r="K130" s="122" t="s">
        <v>69</v>
      </c>
      <c r="L130" s="122"/>
      <c r="M130" s="122"/>
      <c r="N130" s="123"/>
    </row>
    <row r="131" spans="2:14" ht="26.1" customHeight="1" thickBot="1" x14ac:dyDescent="0.3">
      <c r="B131" s="104" t="s">
        <v>111</v>
      </c>
      <c r="C131" s="105"/>
      <c r="D131" s="62">
        <v>0</v>
      </c>
      <c r="E131" s="19">
        <v>0</v>
      </c>
      <c r="F131" s="62">
        <v>1</v>
      </c>
      <c r="G131" s="19">
        <f t="shared" si="6"/>
        <v>1</v>
      </c>
      <c r="H131" s="19">
        <v>0</v>
      </c>
      <c r="I131" s="19">
        <f t="shared" si="5"/>
        <v>1</v>
      </c>
      <c r="J131" s="75">
        <v>7971.4</v>
      </c>
      <c r="K131" s="122" t="s">
        <v>69</v>
      </c>
      <c r="L131" s="122"/>
      <c r="M131" s="122"/>
      <c r="N131" s="123"/>
    </row>
    <row r="132" spans="2:14" ht="26.1" customHeight="1" thickBot="1" x14ac:dyDescent="0.3">
      <c r="B132" s="104" t="s">
        <v>112</v>
      </c>
      <c r="C132" s="105"/>
      <c r="D132" s="62">
        <v>0</v>
      </c>
      <c r="E132" s="19">
        <v>0</v>
      </c>
      <c r="F132" s="62">
        <v>3</v>
      </c>
      <c r="G132" s="19">
        <f t="shared" si="6"/>
        <v>3</v>
      </c>
      <c r="H132" s="19">
        <v>0</v>
      </c>
      <c r="I132" s="19">
        <f t="shared" si="5"/>
        <v>3</v>
      </c>
      <c r="J132" s="75">
        <v>5256.2</v>
      </c>
      <c r="K132" s="122" t="s">
        <v>69</v>
      </c>
      <c r="L132" s="122"/>
      <c r="M132" s="122"/>
      <c r="N132" s="123"/>
    </row>
    <row r="133" spans="2:14" ht="26.1" customHeight="1" thickBot="1" x14ac:dyDescent="0.3">
      <c r="B133" s="106" t="s">
        <v>113</v>
      </c>
      <c r="C133" s="107"/>
      <c r="D133" s="62">
        <v>0</v>
      </c>
      <c r="E133" s="19">
        <v>0</v>
      </c>
      <c r="F133" s="62">
        <v>10</v>
      </c>
      <c r="G133" s="19">
        <v>10</v>
      </c>
      <c r="H133" s="19">
        <v>0</v>
      </c>
      <c r="I133" s="19">
        <f t="shared" si="5"/>
        <v>10</v>
      </c>
      <c r="J133" s="75">
        <v>1910.6</v>
      </c>
      <c r="K133" s="124" t="s">
        <v>114</v>
      </c>
      <c r="L133" s="124"/>
      <c r="M133" s="124"/>
      <c r="N133" s="125"/>
    </row>
    <row r="134" spans="2:14" ht="26.1" customHeight="1" thickBot="1" x14ac:dyDescent="0.3">
      <c r="B134" s="108" t="s">
        <v>75</v>
      </c>
      <c r="C134" s="109"/>
      <c r="D134" s="79">
        <f t="shared" ref="D134:I134" si="7">SUM(D126:D133)</f>
        <v>1</v>
      </c>
      <c r="E134" s="80">
        <f>SUM(E126:E133)</f>
        <v>3</v>
      </c>
      <c r="F134" s="79">
        <f>SUM(F126:F133)</f>
        <v>158</v>
      </c>
      <c r="G134" s="80">
        <f t="shared" si="7"/>
        <v>162</v>
      </c>
      <c r="H134" s="80">
        <f t="shared" si="7"/>
        <v>1</v>
      </c>
      <c r="I134" s="80">
        <f t="shared" si="7"/>
        <v>163</v>
      </c>
      <c r="J134" s="41"/>
      <c r="K134" s="41"/>
    </row>
    <row r="137" spans="2:14" ht="15.75" thickBot="1" x14ac:dyDescent="0.3">
      <c r="B137" s="16" t="s">
        <v>115</v>
      </c>
    </row>
    <row r="138" spans="2:14" ht="15.75" thickBot="1" x14ac:dyDescent="0.3">
      <c r="B138" s="81" t="s">
        <v>116</v>
      </c>
      <c r="C138" s="82"/>
      <c r="D138" s="82"/>
      <c r="E138" s="82"/>
      <c r="F138" s="82"/>
      <c r="G138" s="82"/>
      <c r="H138" s="83">
        <v>15</v>
      </c>
    </row>
    <row r="141" spans="2:14" ht="16.5" thickBot="1" x14ac:dyDescent="0.3">
      <c r="B141" s="84" t="s">
        <v>117</v>
      </c>
    </row>
    <row r="142" spans="2:14" ht="26.25" customHeight="1" thickBot="1" x14ac:dyDescent="0.3">
      <c r="B142" s="17" t="s">
        <v>118</v>
      </c>
      <c r="C142" s="85" t="s">
        <v>119</v>
      </c>
      <c r="D142" s="2" t="s">
        <v>2</v>
      </c>
      <c r="E142" s="56" t="s">
        <v>3</v>
      </c>
      <c r="F142" s="119" t="s">
        <v>24</v>
      </c>
      <c r="G142" s="120"/>
      <c r="H142" s="120"/>
      <c r="I142" s="121"/>
    </row>
    <row r="143" spans="2:14" ht="18" customHeight="1" thickBot="1" x14ac:dyDescent="0.3">
      <c r="B143" s="18" t="s">
        <v>120</v>
      </c>
      <c r="C143" s="62">
        <v>3</v>
      </c>
      <c r="D143" s="19">
        <v>0</v>
      </c>
      <c r="E143" s="71">
        <f>SUM(C143:D143)</f>
        <v>3</v>
      </c>
      <c r="F143" s="110" t="s">
        <v>121</v>
      </c>
      <c r="G143" s="111"/>
      <c r="H143" s="111"/>
      <c r="I143" s="112"/>
    </row>
    <row r="144" spans="2:14" ht="18" customHeight="1" thickBot="1" x14ac:dyDescent="0.3">
      <c r="B144" s="18" t="s">
        <v>122</v>
      </c>
      <c r="C144" s="62">
        <v>21</v>
      </c>
      <c r="D144" s="19">
        <v>1</v>
      </c>
      <c r="E144" s="71">
        <f>SUM(C144:D144)</f>
        <v>22</v>
      </c>
      <c r="F144" s="113"/>
      <c r="G144" s="114"/>
      <c r="H144" s="114"/>
      <c r="I144" s="115"/>
    </row>
    <row r="145" spans="2:9" ht="18" customHeight="1" thickBot="1" x14ac:dyDescent="0.3">
      <c r="B145" s="18" t="s">
        <v>123</v>
      </c>
      <c r="C145" s="62">
        <v>10</v>
      </c>
      <c r="D145" s="19">
        <v>0</v>
      </c>
      <c r="E145" s="71">
        <f>SUM(C145:D145)</f>
        <v>10</v>
      </c>
      <c r="F145" s="113"/>
      <c r="G145" s="114"/>
      <c r="H145" s="114"/>
      <c r="I145" s="115"/>
    </row>
    <row r="146" spans="2:9" ht="18" customHeight="1" thickBot="1" x14ac:dyDescent="0.3">
      <c r="B146" s="18" t="s">
        <v>124</v>
      </c>
      <c r="C146" s="62">
        <v>5</v>
      </c>
      <c r="D146" s="19">
        <v>0</v>
      </c>
      <c r="E146" s="71">
        <f>SUM(C146:D146)</f>
        <v>5</v>
      </c>
      <c r="F146" s="113"/>
      <c r="G146" s="114"/>
      <c r="H146" s="114"/>
      <c r="I146" s="115"/>
    </row>
    <row r="147" spans="2:9" ht="18" customHeight="1" thickBot="1" x14ac:dyDescent="0.3">
      <c r="B147" s="18" t="s">
        <v>125</v>
      </c>
      <c r="C147" s="62">
        <v>7</v>
      </c>
      <c r="D147" s="19">
        <v>0</v>
      </c>
      <c r="E147" s="71">
        <f>SUM(C147:D147)</f>
        <v>7</v>
      </c>
      <c r="F147" s="116"/>
      <c r="G147" s="117"/>
      <c r="H147" s="117"/>
      <c r="I147" s="118"/>
    </row>
    <row r="148" spans="2:9" ht="15.75" thickBot="1" x14ac:dyDescent="0.3">
      <c r="B148" s="86" t="s">
        <v>75</v>
      </c>
      <c r="C148" s="79">
        <f>SUM(C143:C147)</f>
        <v>46</v>
      </c>
      <c r="D148" s="79">
        <f>SUM(D143:D147)</f>
        <v>1</v>
      </c>
      <c r="E148" s="79">
        <f>SUM(E143:E147)</f>
        <v>47</v>
      </c>
      <c r="F148" s="63"/>
    </row>
    <row r="149" spans="2:9" x14ac:dyDescent="0.25">
      <c r="B149" s="87" t="s">
        <v>126</v>
      </c>
    </row>
    <row r="152" spans="2:9" x14ac:dyDescent="0.25">
      <c r="B152" s="88" t="s">
        <v>128</v>
      </c>
    </row>
    <row r="153" spans="2:9" x14ac:dyDescent="0.25">
      <c r="B153" s="88" t="s">
        <v>145</v>
      </c>
    </row>
    <row r="154" spans="2:9" x14ac:dyDescent="0.25">
      <c r="B154" s="88" t="s">
        <v>127</v>
      </c>
    </row>
  </sheetData>
  <mergeCells count="128">
    <mergeCell ref="B110:C110"/>
    <mergeCell ref="B109:C109"/>
    <mergeCell ref="B108:C108"/>
    <mergeCell ref="B107:C107"/>
    <mergeCell ref="B106:C106"/>
    <mergeCell ref="B105:C105"/>
    <mergeCell ref="G103:G104"/>
    <mergeCell ref="E103:E104"/>
    <mergeCell ref="I102:I104"/>
    <mergeCell ref="D102:G102"/>
    <mergeCell ref="B102:C104"/>
    <mergeCell ref="D123:G123"/>
    <mergeCell ref="B119:C119"/>
    <mergeCell ref="B118:C118"/>
    <mergeCell ref="B117:C117"/>
    <mergeCell ref="B116:C116"/>
    <mergeCell ref="B115:C115"/>
    <mergeCell ref="B114:C114"/>
    <mergeCell ref="B113:C113"/>
    <mergeCell ref="B111:C111"/>
    <mergeCell ref="B39:I39"/>
    <mergeCell ref="B52:K52"/>
    <mergeCell ref="B53:C53"/>
    <mergeCell ref="D53:K53"/>
    <mergeCell ref="B55:B57"/>
    <mergeCell ref="E34:I34"/>
    <mergeCell ref="E35:I35"/>
    <mergeCell ref="E36:I36"/>
    <mergeCell ref="B18:D18"/>
    <mergeCell ref="B19:D19"/>
    <mergeCell ref="B20:D20"/>
    <mergeCell ref="C32:D32"/>
    <mergeCell ref="C33:D33"/>
    <mergeCell ref="C34:D34"/>
    <mergeCell ref="C35:D35"/>
    <mergeCell ref="C36:D36"/>
    <mergeCell ref="D27:H27"/>
    <mergeCell ref="D28:H28"/>
    <mergeCell ref="D29:H29"/>
    <mergeCell ref="D26:H26"/>
    <mergeCell ref="E32:I32"/>
    <mergeCell ref="E33:I33"/>
    <mergeCell ref="B84:C86"/>
    <mergeCell ref="J92:J93"/>
    <mergeCell ref="B69:B72"/>
    <mergeCell ref="B74:J74"/>
    <mergeCell ref="D75:J75"/>
    <mergeCell ref="B66:K66"/>
    <mergeCell ref="D67:K67"/>
    <mergeCell ref="B59:J59"/>
    <mergeCell ref="B60:C60"/>
    <mergeCell ref="D60:J60"/>
    <mergeCell ref="B62:B64"/>
    <mergeCell ref="K84:N86"/>
    <mergeCell ref="K87:N87"/>
    <mergeCell ref="K88:N88"/>
    <mergeCell ref="K89:N89"/>
    <mergeCell ref="K90:N90"/>
    <mergeCell ref="K91:N91"/>
    <mergeCell ref="D84:G84"/>
    <mergeCell ref="I84:I86"/>
    <mergeCell ref="J84:J86"/>
    <mergeCell ref="E85:E86"/>
    <mergeCell ref="G85:G86"/>
    <mergeCell ref="B87:C87"/>
    <mergeCell ref="B88:C88"/>
    <mergeCell ref="B89:C89"/>
    <mergeCell ref="B90:C90"/>
    <mergeCell ref="B91:C91"/>
    <mergeCell ref="B94:C95"/>
    <mergeCell ref="B92:C93"/>
    <mergeCell ref="D92:D93"/>
    <mergeCell ref="E92:E93"/>
    <mergeCell ref="K102:N104"/>
    <mergeCell ref="K105:N105"/>
    <mergeCell ref="D94:D95"/>
    <mergeCell ref="E94:E95"/>
    <mergeCell ref="F94:F95"/>
    <mergeCell ref="G94:G95"/>
    <mergeCell ref="I94:I95"/>
    <mergeCell ref="F92:F93"/>
    <mergeCell ref="G92:G93"/>
    <mergeCell ref="H92:H93"/>
    <mergeCell ref="I92:I93"/>
    <mergeCell ref="B96:C96"/>
    <mergeCell ref="H94:H95"/>
    <mergeCell ref="K106:N106"/>
    <mergeCell ref="K107:N107"/>
    <mergeCell ref="K108:N108"/>
    <mergeCell ref="K109:N109"/>
    <mergeCell ref="K92:N93"/>
    <mergeCell ref="J102:J104"/>
    <mergeCell ref="K94:N95"/>
    <mergeCell ref="J94:J95"/>
    <mergeCell ref="K123:N125"/>
    <mergeCell ref="K116:N116"/>
    <mergeCell ref="K117:N117"/>
    <mergeCell ref="K118:N118"/>
    <mergeCell ref="K110:N110"/>
    <mergeCell ref="K111:N111"/>
    <mergeCell ref="K112:N112"/>
    <mergeCell ref="K113:N113"/>
    <mergeCell ref="K114:N114"/>
    <mergeCell ref="K115:N115"/>
    <mergeCell ref="B132:C132"/>
    <mergeCell ref="B133:C133"/>
    <mergeCell ref="B134:C134"/>
    <mergeCell ref="F143:I147"/>
    <mergeCell ref="F142:I142"/>
    <mergeCell ref="K131:N131"/>
    <mergeCell ref="K132:N132"/>
    <mergeCell ref="K133:N133"/>
    <mergeCell ref="B123:C125"/>
    <mergeCell ref="B126:C126"/>
    <mergeCell ref="B127:C127"/>
    <mergeCell ref="B128:C128"/>
    <mergeCell ref="B129:C129"/>
    <mergeCell ref="B130:C130"/>
    <mergeCell ref="B131:C131"/>
    <mergeCell ref="K126:N126"/>
    <mergeCell ref="K128:N128"/>
    <mergeCell ref="K127:N127"/>
    <mergeCell ref="K129:N129"/>
    <mergeCell ref="K130:N130"/>
    <mergeCell ref="I123:I125"/>
    <mergeCell ref="J123:J125"/>
    <mergeCell ref="E124:E125"/>
    <mergeCell ref="G124:G125"/>
  </mergeCells>
  <pageMargins left="0" right="0" top="0.39370078740157483" bottom="0.39370078740157483" header="0.31496062992125984" footer="0.31496062992125984"/>
  <pageSetup paperSize="9" scale="7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Zamprogno Amancio Pereira</dc:creator>
  <cp:lastModifiedBy>TCE-ES</cp:lastModifiedBy>
  <cp:lastPrinted>2014-07-03T14:27:46Z</cp:lastPrinted>
  <dcterms:created xsi:type="dcterms:W3CDTF">2013-01-31T18:38:54Z</dcterms:created>
  <dcterms:modified xsi:type="dcterms:W3CDTF">2014-07-10T11:58:00Z</dcterms:modified>
</cp:coreProperties>
</file>